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mety2\Desktop\"/>
    </mc:Choice>
  </mc:AlternateContent>
  <xr:revisionPtr revIDLastSave="0" documentId="13_ncr:1_{CCAB7310-0E9D-4FA9-8CE4-E73CF7EE6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ная смета ПИР" sheetId="10" r:id="rId1"/>
    <sheet name="01 гедезия" sheetId="8" r:id="rId2"/>
    <sheet name="02 геология" sheetId="1" r:id="rId3"/>
    <sheet name="03 гидромет" sheetId="9" r:id="rId4"/>
    <sheet name="04 экология" sheetId="7" r:id="rId5"/>
    <sheet name="05 ДПТ" sheetId="2" r:id="rId6"/>
    <sheet name="06 ПД" sheetId="6" r:id="rId7"/>
    <sheet name="07 РД" sheetId="4" r:id="rId8"/>
    <sheet name="08 экспертиза" sheetId="5" r:id="rId9"/>
    <sheet name="09 Укрупненка " sheetId="3" r:id="rId10"/>
  </sheets>
  <definedNames>
    <definedName name="_xlnm.Print_Titles" localSheetId="1">'01 гедезия'!$17:$17</definedName>
    <definedName name="_xlnm.Print_Titles" localSheetId="2">'02 геология'!$17:$17</definedName>
    <definedName name="_xlnm.Print_Titles" localSheetId="3">'03 гидромет'!$18:$18</definedName>
    <definedName name="_xlnm.Print_Titles" localSheetId="4">'04 экология'!$17:$17</definedName>
    <definedName name="_xlnm.Print_Titles" localSheetId="5">'05 ДПТ'!$17:$17</definedName>
    <definedName name="_xlnm.Print_Titles" localSheetId="6">'06 ПД'!$17:$17</definedName>
    <definedName name="_xlnm.Print_Titles" localSheetId="7">'07 РД'!$17:$17</definedName>
    <definedName name="_xlnm.Print_Titles" localSheetId="8">'08 экспертиза'!$17:$17</definedName>
    <definedName name="_xlnm.Print_Titles" localSheetId="9">'09 Укрупненка '!$16:$16</definedName>
    <definedName name="_xlnm.Print_Area" localSheetId="0">'Сводная смета ПИР'!$A$1:$H$38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0" l="1"/>
  <c r="H23" i="10"/>
  <c r="H22" i="10"/>
  <c r="G21" i="10"/>
  <c r="F20" i="10"/>
  <c r="F19" i="10"/>
  <c r="F18" i="10"/>
  <c r="E17" i="10"/>
  <c r="E16" i="10"/>
  <c r="E15" i="10"/>
  <c r="E14" i="10"/>
  <c r="H21" i="10" l="1"/>
  <c r="H20" i="10"/>
  <c r="H19" i="10"/>
  <c r="H17" i="10"/>
  <c r="H16" i="10"/>
  <c r="H14" i="10"/>
  <c r="E22" i="10" l="1"/>
  <c r="F22" i="10"/>
  <c r="H18" i="10"/>
  <c r="G22" i="10"/>
  <c r="H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Алексей</author>
  </authors>
  <commentList>
    <comment ref="A27" authorId="0" shapeId="0" xr:uid="{A83FF797-685E-4047-99A6-9F7A1A35086A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A28" authorId="0" shapeId="0" xr:uid="{7ABEAD63-139E-4D05-A7D3-DA8B600B4996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A30" authorId="0" shapeId="0" xr:uid="{D49D4831-6EBF-47A7-894A-4848C4CD9FD7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A31" authorId="0" shapeId="0" xr:uid="{D77057D9-13CB-4232-937B-3DAABCBAA381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A3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A3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A3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9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9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0" authorId="0" shapeId="0" xr:uid="{00000000-0006-0000-09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2" authorId="1" shapeId="0" xr:uid="{00000000-0006-0000-09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4" authorId="2" shapeId="0" xr:uid="{00000000-0006-0000-09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5" authorId="2" shapeId="0" xr:uid="{00000000-0006-0000-09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5" authorId="2" shapeId="0" xr:uid="{00000000-0006-0000-09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6" authorId="0" shapeId="0" xr:uid="{00000000-0006-0000-09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6" authorId="0" shapeId="0" xr:uid="{00000000-0006-0000-09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6" authorId="3" shapeId="0" xr:uid="{00000000-0006-0000-09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6" authorId="0" shapeId="0" xr:uid="{00000000-0006-0000-09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6" authorId="1" shapeId="0" xr:uid="{00000000-0006-0000-09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31" authorId="2" shapeId="0" xr:uid="{089722C0-061F-4490-B78D-30AA9BA166C5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2" authorId="2" shapeId="0" xr:uid="{6010AB1F-12DD-4571-AE3A-F838A7121BAD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4" authorId="2" shapeId="0" xr:uid="{A80BFCF2-2AF6-4311-810F-A44679EF3C11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5" authorId="2" shapeId="0" xr:uid="{2A39098E-6E9B-4B3C-B8D0-7C1E6D1B638B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9" authorId="2" shapeId="0" xr:uid="{23CE6F04-17B7-48A5-B627-C3C4544D37D1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41" authorId="2" shapeId="0" xr:uid="{E0C7A326-748F-4DB4-8FBF-3C5C92BB2332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42" authorId="2" shapeId="0" xr:uid="{56E1379F-B441-4F1A-83E3-66E9F4060D56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1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1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1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1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1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1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1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1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36" authorId="2" shapeId="0" xr:uid="{15BD5390-0BD3-4441-9FC2-E312B6DBE1AA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7" authorId="2" shapeId="0" xr:uid="{704348DD-B9A5-440E-A675-7BC6115322C6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9" authorId="2" shapeId="0" xr:uid="{D2FF4F27-60AC-428B-8F2C-1BE8B5B22585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40" authorId="2" shapeId="0" xr:uid="{157BE057-762A-492C-9807-73D006302DF9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44" authorId="2" shapeId="0" xr:uid="{AB91D14F-AE97-41DD-BEBA-D12F0B3AB3A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46" authorId="2" shapeId="0" xr:uid="{944D62FC-5866-46D2-BBBE-32BEA1BDACF8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47" authorId="2" shapeId="0" xr:uid="{BED7D0E1-5DFF-4B74-B9BA-17558F46B913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2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2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2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2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2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2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2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2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2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49" authorId="2" shapeId="0" xr:uid="{5C6B5649-6B30-456B-9962-7365E69062C9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50" authorId="2" shapeId="0" xr:uid="{D8F1841B-8A91-4945-A0BE-9F08911707CE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52" authorId="2" shapeId="0" xr:uid="{04F7B589-0A81-423B-868B-144986FFB9AA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53" authorId="2" shapeId="0" xr:uid="{9E295FCF-5586-4119-AE47-512DAAA8BF9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57" authorId="2" shapeId="0" xr:uid="{663AEF0D-C9A7-4A9B-9058-F9AD850FFE38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59" authorId="2" shapeId="0" xr:uid="{3EC4565E-2C85-4778-9D86-4EB4CEC6E6D7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60" authorId="2" shapeId="0" xr:uid="{D69B0B0F-3C78-41EB-997F-E5D792C05F67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3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3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3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3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7" authorId="2" shapeId="0" xr:uid="{00000000-0006-0000-03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7" authorId="2" shapeId="0" xr:uid="{00000000-0006-0000-03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8" authorId="0" shapeId="0" xr:uid="{00000000-0006-0000-03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8" authorId="0" shapeId="0" xr:uid="{00000000-0006-0000-03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8" authorId="3" shapeId="0" xr:uid="{00000000-0006-0000-03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8" authorId="0" shapeId="0" xr:uid="{00000000-0006-0000-03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8" authorId="1" shapeId="0" xr:uid="{00000000-0006-0000-03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49" authorId="2" shapeId="0" xr:uid="{254353AC-A622-49AC-B7C9-1C9B776970E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50" authorId="2" shapeId="0" xr:uid="{3B22F44E-3C39-4BCB-B3F9-ADB9BDF1823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52" authorId="2" shapeId="0" xr:uid="{FD6B88E0-B073-4F8D-806C-E6C61111407B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53" authorId="2" shapeId="0" xr:uid="{1B028B16-ECF5-48E8-93D1-FA118A609D19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57" authorId="2" shapeId="0" xr:uid="{274FC591-DEE1-43D0-BA64-5294C74F8F04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59" authorId="2" shapeId="0" xr:uid="{030AC256-7982-432B-8940-8330725749F2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60" authorId="2" shapeId="0" xr:uid="{1CD877BB-37C2-4D29-9F3F-7C00979C1BE4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4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4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4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4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4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4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4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4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4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4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68" authorId="2" shapeId="0" xr:uid="{ABEB52A0-A640-416C-93B3-1D5C884E24E1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69" authorId="2" shapeId="0" xr:uid="{46C76D64-1841-46AA-9085-9C4142600C55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71" authorId="2" shapeId="0" xr:uid="{7FF25D19-958E-42E0-9D6E-64DA3CACDBD8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72" authorId="2" shapeId="0" xr:uid="{4691E9E6-4F1A-498C-9349-15DBF7CE2DB9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76" authorId="2" shapeId="0" xr:uid="{A249F463-EF59-4808-A2CC-8F6913085E1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78" authorId="2" shapeId="0" xr:uid="{16B816F4-F60E-4013-A3C8-3D1DD0B6EC59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79" authorId="2" shapeId="0" xr:uid="{22C2E44C-DF8F-4E4D-855E-CC3177F1A86D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5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5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5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5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5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5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5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5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5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5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5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5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29" authorId="2" shapeId="0" xr:uid="{DE502382-CEAF-475E-A6A3-42C8B71A9EF9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0" authorId="2" shapeId="0" xr:uid="{3DAA127B-371D-4F72-9BAE-BB343F1863F4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2" authorId="2" shapeId="0" xr:uid="{F30D669A-03FF-497A-85B1-873C35B903C7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3" authorId="2" shapeId="0" xr:uid="{1927E897-E2D6-4200-91C2-C85BB90B1985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7" authorId="2" shapeId="0" xr:uid="{1555B31C-68D0-4CA3-9441-72CFB24DB6A5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39" authorId="2" shapeId="0" xr:uid="{38B6885B-C136-4435-9436-389CD62FA91B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40" authorId="2" shapeId="0" xr:uid="{A71C5F4B-57D3-491C-97F5-69D7AE4A4D57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6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6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6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6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6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6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6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6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6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6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6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6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32" authorId="2" shapeId="0" xr:uid="{EDAEDA19-FCEF-4596-AB2E-41DC684E7AE7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3" authorId="2" shapeId="0" xr:uid="{7033776D-0347-44ED-9222-83F43B3A086D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5" authorId="2" shapeId="0" xr:uid="{45AFE399-BFD1-46F7-A0E8-D0767B0083A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6" authorId="2" shapeId="0" xr:uid="{2B3E1704-C86B-4B2A-81B0-700C11F348C6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40" authorId="2" shapeId="0" xr:uid="{5FE9A2EE-338D-4CED-B599-A506B4156D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42" authorId="2" shapeId="0" xr:uid="{13DE4724-770E-4765-B988-05C7C722C334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43" authorId="2" shapeId="0" xr:uid="{6480E05B-557D-4888-84A1-479D1257851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7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7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7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7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7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7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7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7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7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7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7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7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32" authorId="2" shapeId="0" xr:uid="{A1BC7564-D0C1-42CF-8962-3F6483B60A3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3" authorId="2" shapeId="0" xr:uid="{40C0C99C-28C1-43FF-84FF-67C03733E6C4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5" authorId="2" shapeId="0" xr:uid="{F3FD31AF-4C0D-4F16-9DB3-F4E8D431A81B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6" authorId="2" shapeId="0" xr:uid="{9F451FA5-83AA-4AC3-AB1D-55D6C8A33C4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40" authorId="2" shapeId="0" xr:uid="{2A992A52-5151-4A23-B10D-A2C4B8C163DD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42" authorId="2" shapeId="0" xr:uid="{52D4019A-6149-4725-BE48-E47FA514102A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43" authorId="2" shapeId="0" xr:uid="{2037BD5B-583D-4FB3-9EEA-FEDE5673D891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Alex</author>
    <author>Алексей</author>
    <author>Alex Sosedko</author>
  </authors>
  <commentList>
    <comment ref="B4" authorId="0" shapeId="0" xr:uid="{00000000-0006-0000-08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8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</t>
        </r>
      </text>
    </comment>
    <comment ref="C11" authorId="0" shapeId="0" xr:uid="{00000000-0006-0000-0800-000003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Титул::&lt;Подрядчик&gt;</t>
        </r>
      </text>
    </comment>
    <comment ref="C13" authorId="1" shapeId="0" xr:uid="{00000000-0006-0000-08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Титул::&lt;Заказчик&gt;</t>
        </r>
      </text>
    </comment>
    <comment ref="B15" authorId="2" shapeId="0" xr:uid="{00000000-0006-0000-08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6" authorId="2" shapeId="0" xr:uid="{00000000-0006-0000-08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6" authorId="2" shapeId="0" xr:uid="{00000000-0006-0000-08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7" authorId="0" shapeId="0" xr:uid="{00000000-0006-0000-08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7" authorId="0" shapeId="0" xr:uid="{00000000-0006-0000-08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7" authorId="3" shapeId="0" xr:uid="{00000000-0006-0000-08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
&lt;Обоснование коэффициентов&gt;</t>
        </r>
      </text>
    </comment>
    <comment ref="E17" authorId="0" shapeId="0" xr:uid="{00000000-0006-0000-0800-00000B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</t>
        </r>
      </text>
    </comment>
    <comment ref="F17" authorId="1" shapeId="0" xr:uid="{00000000-0006-0000-08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</t>
        </r>
      </text>
    </comment>
    <comment ref="B26" authorId="2" shapeId="0" xr:uid="{02C3971E-B793-4D12-A2B3-A5D8177555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27" authorId="2" shapeId="0" xr:uid="{B5E04241-CE2C-4428-914A-692A324236B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29" authorId="2" shapeId="0" xr:uid="{BAC8F651-8EF4-4E46-8EEC-D60838D1263E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0" authorId="2" shapeId="0" xr:uid="{A01FE54C-C2C5-4EE2-A820-19E6A7D89B08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34" authorId="2" shapeId="0" xr:uid="{2767CBB8-B06C-4AC0-B41E-B1DCDEF3D316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36" authorId="2" shapeId="0" xr:uid="{A74818F8-E81D-440E-A17F-197B63EDC63C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37" authorId="2" shapeId="0" xr:uid="{A711FA7F-5BD3-411E-8A56-C9CEDA9DE1DD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</commentList>
</comments>
</file>

<file path=xl/sharedStrings.xml><?xml version="1.0" encoding="utf-8"?>
<sst xmlns="http://schemas.openxmlformats.org/spreadsheetml/2006/main" count="738" uniqueCount="422">
  <si>
    <t>Форма 2п</t>
  </si>
  <si>
    <t>на проектные (изыскательские)  работы</t>
  </si>
  <si>
    <t>№ пп</t>
  </si>
  <si>
    <t>Характеристика предприятия,
здания, сооружения или вид работ</t>
  </si>
  <si>
    <t>(договору, дополнительному соглашению)</t>
  </si>
  <si>
    <t>Приложение к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</si>
  <si>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</si>
  <si>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</si>
  <si>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</si>
  <si>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Наименование организации заказчика:</t>
  </si>
  <si>
    <t>Итого по расчету: 2 280,893 тыс.руб.</t>
  </si>
  <si>
    <t>Расчет стоимости: (a+bx)*Kj или (стоимость строительно-монтажных работ)*проц./ 100 или количество * цена, тыс.руб.</t>
  </si>
  <si>
    <t>Стоимость работ,
тыс.руб.</t>
  </si>
  <si>
    <t>Раздел 1. Инженерно-геологические изыскания. Полевые работы</t>
  </si>
  <si>
    <t xml:space="preserve">Плановая и высотная привязка при расстоянии между геологическими выработками или точками св. 50 до 100м: категория сложности 2, 65(1 выработка (точка)) </t>
  </si>
  <si>
    <t>СБЦ "Инженерно-геологические и инженерно-экологические изыскания для строительства (1999)" табл.93 п.2-2
(СБЦ103-93-2-2) 
К1=0,5 прим.1</t>
  </si>
  <si>
    <t>(0,0096*65)*0,5
(A*X)*К1</t>
  </si>
  <si>
    <t xml:space="preserve">Колонковое бурение скважины диаметром до 160мм, глубиной до 15м: категория породы 3, 780(м) </t>
  </si>
  <si>
    <t xml:space="preserve">СБЦ "Инженерно-геологические и инженерно-экологические изыскания для строительства (1999)" табл.17 п.1-3
(СБЦ103-17-1-3) 
</t>
  </si>
  <si>
    <t>0,0426*780
A*X</t>
  </si>
  <si>
    <t xml:space="preserve">Гидрогеологические наблюдения при бурении скважины диаметром до 160мм глубиной до 15м, 780(м) </t>
  </si>
  <si>
    <t xml:space="preserve">СБЦ "Инженерно-геологические и инженерно-экологические изыскания для строительства (1999)" табл.18 п.1-1
(СБЦ103-18-1-1) 
</t>
  </si>
  <si>
    <t>0,0016*780
A*X</t>
  </si>
  <si>
    <t xml:space="preserve">Отбор монолитов из буровых скважин (связные грунты) с глубины до 10м, 130(1 монолит) </t>
  </si>
  <si>
    <t xml:space="preserve">СБЦ "Инженерно-геологические и инженерно-экологические изыскания для строительства (1999)" табл.57 п.1-1
(СБЦ103-57-1-1) 
</t>
  </si>
  <si>
    <t>0,0229*130
A*X</t>
  </si>
  <si>
    <t xml:space="preserve">Отбор точечных проб для анализа на загрязненность по химическим показателям: воды с глубины более 0.5м, 12(1 проба) </t>
  </si>
  <si>
    <t xml:space="preserve">СБЦ "Инженерно-геологические и инженерно-экологические изыскания для строительства (1999)" табл.60 п.2
(СБЦ103-60-2) 
</t>
  </si>
  <si>
    <t>0,0076*12
A*X</t>
  </si>
  <si>
    <t>Раздел 2. Лабораторные работы</t>
  </si>
  <si>
    <t xml:space="preserve">Полный комплекс физико-механических свойств глинистого грунта с определением сопротивления грунта срезу (неконсолидированный срез) и компенсированными испытаниями с нагрузкой до 0,6МПа, 12(1 образец) </t>
  </si>
  <si>
    <t xml:space="preserve">СБЦ "Инженерно-геологические и инженерно-экологические изыскания для строительства (1999)" табл.63 п.27
(СБЦ103-63-27) 
</t>
  </si>
  <si>
    <t>0,1781*12
A*X</t>
  </si>
  <si>
    <t xml:space="preserve">Определение коррозионной активности грунтов по отношению к стали, 3(1 проба) </t>
  </si>
  <si>
    <t xml:space="preserve">СБЦ "Инженерно-геологические и инженерно-экологические изыскания для строительства (1999)" табл.75 п.4
(СБЦ103-75-4) 
</t>
  </si>
  <si>
    <t>0,0182*3
A*X</t>
  </si>
  <si>
    <t xml:space="preserve">Определение коррозионной активности грунтов и грунтовых вод по отношению к бетону, 3(1 проба) </t>
  </si>
  <si>
    <t xml:space="preserve">СБЦ "Инженерно-геологические и инженерно-экологические изыскания для строительства (1999)" табл.75 п.5
(СБЦ103-75-5) 
</t>
  </si>
  <si>
    <t>0,0254*3
A*X</t>
  </si>
  <si>
    <t xml:space="preserve">Определение коррозионной активности грунтов по отношению к свинцовой и алюминиевой оболочке кабеля одновременно, 3(1 проба) </t>
  </si>
  <si>
    <t xml:space="preserve">СБЦ "Инженерно-геологические и инженерно-экологические изыскания для строительства (1999)" табл.75 п.3
(СБЦ103-75-3) 
</t>
  </si>
  <si>
    <t>0,0205*3
A*X</t>
  </si>
  <si>
    <t xml:space="preserve">Исследование плотности и влажности глинистых грунтов, 12(1 образец) </t>
  </si>
  <si>
    <t xml:space="preserve">СБЦ "Инженерно-геологические и инженерно-экологические изыскания для строительства (1999)" табл.63 п.1
(СБЦ103-63-1) 
</t>
  </si>
  <si>
    <t>0,0097*12
A*X</t>
  </si>
  <si>
    <t xml:space="preserve">Стандартный (типовой) анализ воды, 3(1 проба) </t>
  </si>
  <si>
    <t xml:space="preserve">СБЦ "Инженерно-геологические и инженерно-экологические изыскания для строительства (1999)" табл.73 п.2
(СБЦ103-73-2) 
</t>
  </si>
  <si>
    <t>0,0673*3
A*X</t>
  </si>
  <si>
    <t>Раздел 3. Камеральные работы</t>
  </si>
  <si>
    <t xml:space="preserve">Составление программы производства работ, средняя глубина исследования: 5-10м, исследуемая площадь более 5км2, 1(1 программа) </t>
  </si>
  <si>
    <t xml:space="preserve">СБЦ "Инженерно-геологические и инженерно-экологические изыскания для строительства (1999)" табл.81 п.2-4
(СБЦ103-81-2-4) 
</t>
  </si>
  <si>
    <t>1,2*1
A*X</t>
  </si>
  <si>
    <t xml:space="preserve">Камеральная обработка комплексных исследований и отдельных определений физико-механических свойств грунтов (пород): глинистых - 20% от стоимости лабораторных работ, 0() </t>
  </si>
  <si>
    <t>СБЦ "Инженерно-геологические и инженерно-экологические изыскания для строительства (1999)" табл.86 п.1
(СБЦ103-86-1) 
К1=0,2 Таб.86
К2=0,2 Таб.86</t>
  </si>
  <si>
    <t xml:space="preserve">((0,04*4)+(0,071*4))*0,2*0,2
</t>
  </si>
  <si>
    <t xml:space="preserve">Камеральная обработка комплексных исследований и отдельных определений: химического и бактериологического состава воды - 15% от стоимости лабораторных работ, 0() </t>
  </si>
  <si>
    <t>СБЦ "Инженерно-геологические и инженерно-экологические изыскания для строительства (1999)" табл.86 п.5
(СБЦ103-86-5) 
К1=0,15 Таб.86
К2=0,15 Таб.86</t>
  </si>
  <si>
    <t xml:space="preserve">(0,07*1)*0,15*0,15
</t>
  </si>
  <si>
    <t xml:space="preserve">Камеральная обработка определения коррозионной активности грунтов и воды - 15% от стоимости лабораторных работ, 0() </t>
  </si>
  <si>
    <t>СБЦ "Инженерно-геологические и инженерно-экологические изыскания для строительства (1999)" табл.86 п.8
(СБЦ103-86-8) 
К1=0,15 Таб.86
К2=0,15 Таб.86</t>
  </si>
  <si>
    <t xml:space="preserve">(0,02*1+0,03*1+0,02*1)*0,15*0,15
</t>
  </si>
  <si>
    <t xml:space="preserve">Составление технического отчета (заключения) о результатах выполненных работ,  категория сложности инженерно-геологических условий 2, при стоимости камеральных работ: св. 20 до 100 тыс. руб. - 16%, 1(1 отчет) </t>
  </si>
  <si>
    <t xml:space="preserve">СБЦ "Инженерно-геологические и инженерно-экологические изыскания для строительства (1999)" табл.87 п.3-2
(СБЦ103-87-3-2) 
</t>
  </si>
  <si>
    <t>0,016*1
A*X</t>
  </si>
  <si>
    <t>Раздел 4. Прочие работы</t>
  </si>
  <si>
    <t xml:space="preserve">Расходы по внутреннему транспорту, %, расстояние от базы изыскательской организации, экспедиции, партии или отряда до участка изысканий до 5 км:при сметной стоимости полевых изыскательских работ св. 20 до 50 тыс.руб., 32,11(руб.) </t>
  </si>
  <si>
    <t xml:space="preserve">СБЦ "Инженерно-геологические и инженерно-экологические изыскания для строительства (1999)" табл.4 п.1-4
(СБЦ103-4-1-4) 
</t>
  </si>
  <si>
    <t xml:space="preserve">32110*0,00875
</t>
  </si>
  <si>
    <t xml:space="preserve">Расходы по внешнему транспорту в обоих направлениях, при расстоянии проезда и перевозки в одном направлении св. 25 до 100 км, % сметной стоимости полевых работ, а также выполняемых в экспедиционных условиях камеральных работ, продолжительностью до 1 мес. - 14,0 %, 32,11(тыс. руб.) </t>
  </si>
  <si>
    <t xml:space="preserve">СБЦ "Инженерно-геодезические изыскания (2004)" табл.5 п.1-1
(СБЦ102-5-1-1) 
</t>
  </si>
  <si>
    <t>0,014*32,11
A*X</t>
  </si>
  <si>
    <t>ВСЕГО по смете</t>
  </si>
  <si>
    <t xml:space="preserve">   Итоги по разделу 1 Инженерно-геологические изыскания. Полевые работы</t>
  </si>
  <si>
    <t>2 034,003</t>
  </si>
  <si>
    <t xml:space="preserve">   Итоги по разделу 2 Лабораторные работы</t>
  </si>
  <si>
    <t xml:space="preserve">   Итоги по разделу 3 Камеральные работы</t>
  </si>
  <si>
    <t xml:space="preserve">   Итоги по разделу 4 Прочие работы</t>
  </si>
  <si>
    <t xml:space="preserve">   Итого</t>
  </si>
  <si>
    <t>2 280,893</t>
  </si>
  <si>
    <t xml:space="preserve">   ВСЕГО по смете</t>
  </si>
  <si>
    <t>Итого по расчету: 1 032,391 тыс.руб.</t>
  </si>
  <si>
    <t>Раздел 1. Проект планировки территории</t>
  </si>
  <si>
    <t xml:space="preserve">Проект планировки территорий при площади проектируемой территории:свыше 25 до 50 га, 55(1 га) </t>
  </si>
  <si>
    <t>СБЦП "Территориальное планирование и планировка территорий (2010)" табл.3 п.6
(СБЦП01-3-6) 
Котн=3%</t>
  </si>
  <si>
    <t>(1496,98+71,28*(0.4*50+0.6*55))*0,03
(A+B*(0.4*X2+0.6*X))*Котн</t>
  </si>
  <si>
    <t>Раздел 2. Проект межевания территории</t>
  </si>
  <si>
    <t>СБЦП "Территориальное планирование и планировка территорий (2010)" табл.3 п.6
(СБЦП01-3-6) 
К1=0,4 ТЧ п.2
Котн=3%</t>
  </si>
  <si>
    <t>(1496,98+71,28*(0.4*50+0.6*55))*0,4*0,03
(A+B*(0.4*X2+0.6*X))*К1*Котн</t>
  </si>
  <si>
    <t xml:space="preserve">   Итоги по разделу 1 Проект планировки территории</t>
  </si>
  <si>
    <t xml:space="preserve">   Итоги по разделу 2 Проект межевания территории</t>
  </si>
  <si>
    <t>1 032,391</t>
  </si>
  <si>
    <t>Итого по расчету: 81,871 тыс.руб.</t>
  </si>
  <si>
    <t>Раздел 1. Укрупненная стоимость строительсва ПС</t>
  </si>
  <si>
    <t xml:space="preserve">Укрупненные показатели стоимости открытых ПС 35-220 кВ  с трансформаторами 110/6 кВ мощностью 2х40.  Схема РУ на стороне ВН Два блока с выключателем и неавтоматической перемычкой со стороны линии (110-4Н); Схема РУ на стороне НН Одна рабочая, секционированная выключателем, система шин (10-1)  в ценах на 01.01.2001 г.:, 1(тыс. руб.) </t>
  </si>
  <si>
    <t>Сборник УСП строительства (реконструкции) подстанций и линий электропередачи для нужд ОАО «Холдинг МРСК»таб.15  п.5
(таб.15 п.5) 
К1=1,25 МУ по применению справочников базовых цен на проектные работы в строительстве Приказ Минрегиона России от 29.12.2009 № 620</t>
  </si>
  <si>
    <t>(57,883*1)*1,25
(A*X)*К1</t>
  </si>
  <si>
    <t>Раздел 2. Укрупненная стоимость строительсва ВЛ 110 кВ</t>
  </si>
  <si>
    <t xml:space="preserve">Укрупненные показатели стоимости строительства ВЛ 110 кВ переменного тока на стальных свободностящих опорах, сечением провода 185-240 мм2, 1 цепных, 2,2(тыс. руб.) </t>
  </si>
  <si>
    <t>Сборник УСП строительства (реконструкции) подстанций и линий электропередачи для нужд ОАО «Холдинг МРСК»таб.15  п.5
(таб.1 п.15) 
К1=1,25 МУ по применению справочников базовых цен на проектные работы в строительстве Приказ Минрегиона России от 29.12.2009 № 620</t>
  </si>
  <si>
    <t>(1,3451*2,2)*1,25
(A*X)*К1</t>
  </si>
  <si>
    <t>Раздел 3. Укрупненная стоимость строительсва ВЛ 10 кВ</t>
  </si>
  <si>
    <t xml:space="preserve">Укрупненные показатели стоимости строительства ВЛ 10 кВ переменного тока на железобетонных  свободностящих опорах, сечением провода АС 95 мм2, 1 цепных, 10(тыс. руб.) </t>
  </si>
  <si>
    <t>Сборник УСП строительства (реконструкции) подстанций и линий электропередачи для нужд ОАО «Холдинг МРСК»таб.15  п.5
(таб.1 п.4) 
К1=1,25 МУ по применению справочников базовых цен на проектные работы в строительстве Приказ Минрегиона России от 29.12.2009 № 620</t>
  </si>
  <si>
    <t>(0,4654*10)*1,25
(A*X)*К1</t>
  </si>
  <si>
    <t xml:space="preserve">   Итоги по разделу 1 Укрупненная стоимость строительсва ПС</t>
  </si>
  <si>
    <t xml:space="preserve">   Итоги по разделу 2 Укрупненная стоимость строительсва ВЛ 110 кВ</t>
  </si>
  <si>
    <t xml:space="preserve">   Итоги по разделу 3 Укрупненная стоимость строительсва ВЛ 10 кВ</t>
  </si>
  <si>
    <t>Итого по расчету: 4 756,541 тыс.руб.</t>
  </si>
  <si>
    <t>Раздел 1. Рабочая документация. ПС 110 кВ</t>
  </si>
  <si>
    <t xml:space="preserve">Открытые электрические подстанции напряжением 35–1150 кВ, в процентах от общей стоимости строительства в ценах на 01.01.2001 г.:67,32 млн. руб. - 4,46%, 72,354(млн. руб.) </t>
  </si>
  <si>
    <t>(0,00446+(0,00436-0,00446)/(74,8-67,32)*(72,354-67,32))*(72,354/100*1000000)*0,5*0,6
(A1+(A2-A1)/(X2-X1)*(X-X1))*К2*К1*Ки2</t>
  </si>
  <si>
    <t>Раздел 2. Рабочая документация. ВЛ 110 кВ</t>
  </si>
  <si>
    <t xml:space="preserve">Воздушные линии электропередачи напряжением 35–1150 кВ, в процентах от общей стоимости строительства в ценах на 01.01.2001 г.:2,992 млн. руб. - 5,82%, 3,699(млн. руб.) </t>
  </si>
  <si>
    <t>(0,00582+(0,00427-0,00582)/(4,488-2,992)*(3,699-2,992))*(3,699/100*1000000)*0,5*0,6
(A1+(A2-A1)/(X2-X1)*(X-X1))*К2*К1*Ки2</t>
  </si>
  <si>
    <t>Раздел 3. Рабочая документация. ВЛ 10 кВ</t>
  </si>
  <si>
    <t xml:space="preserve">Воздушные линии напряжением 3-20 кВ, длиной:свыше 1 до 15 км, 10(км) </t>
  </si>
  <si>
    <t>(6,11+2,98*10)*0,5*0,6
(A+B*X)*К2*Ки2</t>
  </si>
  <si>
    <t xml:space="preserve">   Итоги по разделу 1 Рабочая документация. ПС 110 кВ</t>
  </si>
  <si>
    <t>4 443,254</t>
  </si>
  <si>
    <t xml:space="preserve">   Итоги по разделу 2 Рабочая документация. ВЛ 110 кВ</t>
  </si>
  <si>
    <t xml:space="preserve">   Итоги по разделу 3 Рабочая документация. ВЛ 10 кВ</t>
  </si>
  <si>
    <t>4 756,541</t>
  </si>
  <si>
    <t>Итого по расчету: 577,11 тыс.руб.</t>
  </si>
  <si>
    <t>Раздел 1. Экспертиза проектной документации</t>
  </si>
  <si>
    <t xml:space="preserve">Проведение экспертизы, 1(услуга) </t>
  </si>
  <si>
    <t xml:space="preserve">((1147526+485587+3920+3055+3107+58309)*0,1188)*0,5
</t>
  </si>
  <si>
    <t xml:space="preserve">   Проектные работы</t>
  </si>
  <si>
    <t xml:space="preserve">   Всего c учетом "Перевод в текущий уровень цен 5,7100"</t>
  </si>
  <si>
    <t>Итого по расчету: 3 171,027 тыс.руб.</t>
  </si>
  <si>
    <t>Раздел 1. Проектная документация. ПС 110 кВ</t>
  </si>
  <si>
    <t>(0,00446+(0,00436-0,00446)/(74,8-67,32)*(72,354-67,32))*(72,354/100*1000000)*0,5*0,4
(A1+(A2-A1)/(X2-X1)*(X-X1))*К2*К1*Ки2</t>
  </si>
  <si>
    <t>Раздел 2. Проектная документация. ВЛ 110 кВ</t>
  </si>
  <si>
    <t>(0,00582+(0,00427-0,00582)/(4,488-2,992)*(3,699-2,992))*(3,699/100*1000000)*0,5*0,4
(A1+(A2-A1)/(X2-X1)*(X-X1))*К2*К1*Ки2</t>
  </si>
  <si>
    <t>Раздел 3. Проектная документация. ВЛ 10 кВ</t>
  </si>
  <si>
    <t>(6,11+2,98*10)*0,5*0,4
(A+B*X)*К2*Ки2</t>
  </si>
  <si>
    <t xml:space="preserve">   Итоги по разделу 1 Проектная документация. ПС 110 кВ</t>
  </si>
  <si>
    <t>2 962,171</t>
  </si>
  <si>
    <t xml:space="preserve">   Итоги по разделу 2 Проектная документация. ВЛ 110 кВ</t>
  </si>
  <si>
    <t xml:space="preserve">   Итоги по разделу 3 Проектная документация. ВЛ 10 кВ</t>
  </si>
  <si>
    <t>3 171,027</t>
  </si>
  <si>
    <t xml:space="preserve">СМЕТА № 04   </t>
  </si>
  <si>
    <t>Итого по расчету: 243,988 тыс.руб.</t>
  </si>
  <si>
    <t>Раздел 1. Инженерно-геологические изыскания</t>
  </si>
  <si>
    <t>Полевые работы</t>
  </si>
  <si>
    <t xml:space="preserve">Инженерно-геологическая, гидрогеологическая рекогносцировка при проходимости хорошей: 2 категория сложности, полевые работы, 12,2(1км маршрута) </t>
  </si>
  <si>
    <t>СБЦ "Инженерно-геологические и инженерно-экологические изыскания для строительства (1999)" табл.9 п.1-2-1
(СБЦ103-9-1-2-1) 
К1=1,1 прим.1</t>
  </si>
  <si>
    <t>(0,0233*12,2)*1,1
(A*X)*К1</t>
  </si>
  <si>
    <t xml:space="preserve">Наблюдения при передвижении по маршруту при составлении инженерно-геологической,гидрогеологической, почвенной, инженерно-экологической карты в масштабе 1:25000: проходимость хорошая, полевые работы, 12,2(1км маршрута) </t>
  </si>
  <si>
    <t>СБЦ "Инженерно-геологические и инженерно-экологические изыскания для строительства (1999)" табл.10 п.2-1-1
(СБЦ103-10-2-1-1) 
К1=1,3 прим.1</t>
  </si>
  <si>
    <t>(0,0133*12,2)*1,3
(A*X)*К1</t>
  </si>
  <si>
    <t xml:space="preserve">Описание точек наблюдений при составлении инженерно-экологических карт, категория сложности 1: категория сложности 2, полевые работы, 12(1 точка) </t>
  </si>
  <si>
    <t>СБЦ "Инженерно-геологические и инженерно-экологические изыскания для строительства (1999)" табл.11 п.2-2-1
(СБЦ103-11-2-2-1) 
К1=1,3 прим.1</t>
  </si>
  <si>
    <t>(0,0117*12)*1,3
(A*X)*К1</t>
  </si>
  <si>
    <t xml:space="preserve">Отбор точечных проб для анализа на загрязненность по химическим показателям: воды с поверхности, 2(1 проба) </t>
  </si>
  <si>
    <t>СБЦ "Инженерно-геологические и инженерно-экологические изыскания для строительства (1999)" табл.60 п.1
(СБЦ103-60-1) 
К1=0,5 прим.3</t>
  </si>
  <si>
    <t>(0,0046*2)*0,5
(A*X)*К1</t>
  </si>
  <si>
    <t xml:space="preserve">Отбор проб для бактериологического анализа: почво-грунтов с одной пробной площадки, 12(1 проба) </t>
  </si>
  <si>
    <t>СБЦ "Инженерно-геологические и инженерно-экологические изыскания для строительства (1999)" табл.60 п.10
(СБЦ103-60-10) 
К1=0,9 прим.4</t>
  </si>
  <si>
    <t>(0,0377*12)*0,9
(A*X)*К1</t>
  </si>
  <si>
    <t xml:space="preserve">Отбор проб для бактериологического анализа: воды, 4(1 проба) </t>
  </si>
  <si>
    <t>СБЦ "Инженерно-геологические и инженерно-экологические изыскания для строительства (1999)" табл.60 п.9
(СБЦ103-60-9) 
К1=0,85 прим.3</t>
  </si>
  <si>
    <t>(0,0188*4)*0,85
(A*X)*К1</t>
  </si>
  <si>
    <t xml:space="preserve">Отбор точечных проб для анализа на загрязненность по химическим показателям: почво-грунтов (методами конверта, по диагонали и т.п.), 4(1 проба) </t>
  </si>
  <si>
    <t xml:space="preserve">СБЦ "Инженерно-геологические и инженерно-экологические изыскания для строительства (1999)" табл.60 п.7
(СБЦ103-60-7) 
</t>
  </si>
  <si>
    <t>0,0069*4
A*X</t>
  </si>
  <si>
    <t xml:space="preserve">Определение на месте отбора пробы метана и СО2 в воздухе, 4(1 проба) </t>
  </si>
  <si>
    <t xml:space="preserve">СБЦ "Инженерно-геологические и инженерно-экологические изыскания для строительства (1999)" табл.61 п.61-2
(СБЦ103-61-61-2) 
</t>
  </si>
  <si>
    <t>0,0065*4
A*X</t>
  </si>
  <si>
    <t xml:space="preserve">Радиационное обследование участка площадью: св. 0.5 до 1.0 га - полевые работы, 2(0,1 га) </t>
  </si>
  <si>
    <t xml:space="preserve">СБЦ "Инженерно-геологические и инженерно-экологические изыскания для строительства (1999)" табл.92 п.2-1
(СБЦ103-92-2-1) 
</t>
  </si>
  <si>
    <t>0,06*2
A*X</t>
  </si>
  <si>
    <t>Лабораторные работы</t>
  </si>
  <si>
    <t xml:space="preserve">Стандартный (типовой) анализ воды, 2(1 проба) </t>
  </si>
  <si>
    <t>0,0673*2
A*X</t>
  </si>
  <si>
    <t xml:space="preserve">Единичные определения химического состава грунтов (почв): определение солей тяжелых металлов без пробоподготовки методом атомной абсорбции (1 металл), 32(1 образец) </t>
  </si>
  <si>
    <t xml:space="preserve">СБЦ "Инженерно-геологические и инженерно-экологические изыскания для строительства (1999)" табл.70 п.57
(СБЦ103-70-57) 
</t>
  </si>
  <si>
    <t>0,0078*32
A*X</t>
  </si>
  <si>
    <t xml:space="preserve">Единичные определения химического состава грунтов (почв): определение нефтяных углеводородов хроматографическим методом, 4(1 образец) </t>
  </si>
  <si>
    <t xml:space="preserve">СБЦ "Инженерно-геологические и инженерно-экологические изыскания для строительства (1999)" табл.70 п.63
(СБЦ103-70-63) 
</t>
  </si>
  <si>
    <t>0,0197*4
A*X</t>
  </si>
  <si>
    <t xml:space="preserve">Единичные определения химического состава грунтов (почв): определение пестицидов хроматографическим методом, 4(1 образец) </t>
  </si>
  <si>
    <t xml:space="preserve">СБЦ "Инженерно-геологические и инженерно-экологические изыскания для строительства (1999)" табл.70 п.64
(СБЦ103-70-64) 
</t>
  </si>
  <si>
    <t>0,086*4
A*X</t>
  </si>
  <si>
    <t xml:space="preserve">Единичные определения химического состава грунтов (почв): определение полихлорбифенилов хроматографическим методом, 4(1 образец) </t>
  </si>
  <si>
    <t xml:space="preserve">СБЦ "Инженерно-геологические и инженерно-экологические изыскания для строительства (1999)" табл.70 п.65
(СБЦ103-70-65) 
</t>
  </si>
  <si>
    <t xml:space="preserve">Единичные определения химического состава грунтов (почв): определение полициклических ароматических углеводородов хроматографическим методом, 4(1 образец) </t>
  </si>
  <si>
    <t xml:space="preserve">СБЦ "Инженерно-геологические и инженерно-экологические изыскания для строительства (1999)" табл.70 п.66
(СБЦ103-70-66) 
</t>
  </si>
  <si>
    <t>0,0958*4
A*X</t>
  </si>
  <si>
    <t xml:space="preserve">Единичные определения химического состава грунтов (почв): определение летучих ароматических углеводородов хроматографическим методом, 4(1 образец) </t>
  </si>
  <si>
    <t xml:space="preserve">СБЦ "Инженерно-геологические и инженерно-экологические изыскания для строительства (1999)" табл.70 п.67
(СБЦ103-70-67) 
</t>
  </si>
  <si>
    <t>0,059*4
A*X</t>
  </si>
  <si>
    <t xml:space="preserve">Единичные определения химического состава грунтов (почв): пробоподготовка для выполнения физико-химических исследований солей тяжелых металлов, 4(1 образец) </t>
  </si>
  <si>
    <t xml:space="preserve">СБЦ "Инженерно-геологические и инженерно-экологические изыскания для строительства (1999)" табл.70 п.85
(СБЦ103-70-85) 
</t>
  </si>
  <si>
    <t>0,0523*4
A*X</t>
  </si>
  <si>
    <t xml:space="preserve">Единичные определения химического состава воды: флуоресцентный метод с предварительным концентрированием, ингредиент - бериллий, 2(1 проба) </t>
  </si>
  <si>
    <t xml:space="preserve">СБЦ "Инженерно-геологические и инженерно-экологические изыскания для строительства (1999)" табл.72 п.4
(СБЦ103-72-4) 
</t>
  </si>
  <si>
    <t>0,0199*2
A*X</t>
  </si>
  <si>
    <t xml:space="preserve">Единичные определения химического состава воды: колориметрический метод, ингредиент - бор, 2(1 проба) </t>
  </si>
  <si>
    <t xml:space="preserve">СБЦ "Инженерно-геологические и инженерно-экологические изыскания для строительства (1999)" табл.72 п.5
(СБЦ103-72-5) 
</t>
  </si>
  <si>
    <t>0,0051*2
A*X</t>
  </si>
  <si>
    <t xml:space="preserve">Единичные определения химического состава воды: колориметрический метод, ингредиент - кадмий, 2(1 проба) </t>
  </si>
  <si>
    <t xml:space="preserve">СБЦ "Инженерно-геологические и инженерно-экологические изыскания для строительства (1999)" табл.72 п.15
(СБЦ103-72-15) 
</t>
  </si>
  <si>
    <t>0,0061*2
A*X</t>
  </si>
  <si>
    <t xml:space="preserve">Единичные определения химического состава воды: колориметрический метод с концентрированием, ингредиент - марганец, 2(1 проба) </t>
  </si>
  <si>
    <t xml:space="preserve">СБЦ "Инженерно-геологические и инженерно-экологические изыскания для строительства (1999)" табл.72 п.30
(СБЦ103-72-30) 
</t>
  </si>
  <si>
    <t>0,0045*2
A*X</t>
  </si>
  <si>
    <t xml:space="preserve">Единичные определения химического состава воды: колориметрический метод, ингредиент - медь, 2(1 проба) </t>
  </si>
  <si>
    <t xml:space="preserve">СБЦ "Инженерно-геологические и инженерно-экологические изыскания для строительства (1999)" табл.72 п.33
(СБЦ103-72-33) 
</t>
  </si>
  <si>
    <t>0,0048*2
A*X</t>
  </si>
  <si>
    <t xml:space="preserve">Единичные определения химического состава воды: колориметрический метод, ингредиент - молибден, 2(1 проба) </t>
  </si>
  <si>
    <t xml:space="preserve">СБЦ "Инженерно-геологические и инженерно-экологические изыскания для строительства (1999)" табл.72 п.34
(СБЦ103-72-34) 
</t>
  </si>
  <si>
    <t>0,0074*2
A*X</t>
  </si>
  <si>
    <t xml:space="preserve">Единичные определения химического состава воды: колориметрический метод, ингредиент - мышьяк, 2(1 проба) </t>
  </si>
  <si>
    <t xml:space="preserve">СБЦ "Инженерно-геологические и инженерно-экологические изыскания для строительства (1999)" табл.72 п.35
(СБЦ103-72-35) 
</t>
  </si>
  <si>
    <t>0,0096*2
A*X</t>
  </si>
  <si>
    <t xml:space="preserve">Единичные определения химического состава воды: колориметрический метод, ингредиент - никель, 2(1 проба) </t>
  </si>
  <si>
    <t xml:space="preserve">СБЦ "Инженерно-геологические и инженерно-экологические изыскания для строительства (1999)" табл.72 п.39
(СБЦ103-72-39) 
</t>
  </si>
  <si>
    <t>0,0108*2
A*X</t>
  </si>
  <si>
    <t xml:space="preserve">Единичные определения химического состава воды: колориметрический метод, ингредиент - ртуть, 1(1 проба) </t>
  </si>
  <si>
    <t xml:space="preserve">СБЦ "Инженерно-геологические и инженерно-экологические изыскания для строительства (1999)" табл.72 п.48
(СБЦ103-72-48) 
</t>
  </si>
  <si>
    <t>0,0087*1
A*X</t>
  </si>
  <si>
    <t xml:space="preserve">Единичные определения химического состава воды: колориметрический метод, ингредиент - свинец, 2(1 проба) </t>
  </si>
  <si>
    <t xml:space="preserve">СБЦ "Инженерно-геологические и инженерно-экологические изыскания для строительства (1999)" табл.72 п.49
(СБЦ103-72-49) 
</t>
  </si>
  <si>
    <t>0,0122*2
A*X</t>
  </si>
  <si>
    <t xml:space="preserve">Единичные определения химического состава воды: фотометрический метод, ингредиент - селен, 2(1 проба) </t>
  </si>
  <si>
    <t xml:space="preserve">СБЦ "Инженерно-геологические и инженерно-экологические изыскания для строительства (1999)" табл.72 п.50
(СБЦ103-72-50) 
</t>
  </si>
  <si>
    <t>0,0256*2
A*X</t>
  </si>
  <si>
    <t xml:space="preserve">Единичные определения химического состава воды: колориметрический метод, ингредиент - стронций стабильный, 2(1 проба) </t>
  </si>
  <si>
    <t xml:space="preserve">СБЦ "Инженерно-геологические и инженерно-экологические изыскания для строительства (1999)" табл.72 п.52
(СБЦ103-72-52) 
</t>
  </si>
  <si>
    <t>0,0232*2
A*X</t>
  </si>
  <si>
    <t xml:space="preserve">Единичные определения химического состава воды: колориметрический метод, ингредиент - цинк, 2(1 проба) </t>
  </si>
  <si>
    <t xml:space="preserve">СБЦ "Инженерно-геологические и инженерно-экологические изыскания для строительства (1999)" табл.72 п.75
(СБЦ103-72-75) 
</t>
  </si>
  <si>
    <t>0,0081*2
A*X</t>
  </si>
  <si>
    <t>Камеральные работы</t>
  </si>
  <si>
    <t xml:space="preserve">Инженерно-геологическая, гидрогеологическая рекогносцировка при проходимости хорошей: 2 категория сложности, камеральные работы, 12,2(1км маршрута) </t>
  </si>
  <si>
    <t xml:space="preserve">СБЦ "Инженерно-геологические и инженерно-экологические изыскания для строительства (1999)" табл.9 п.1-2-2
(СБЦ103-9-1-2-2) 
</t>
  </si>
  <si>
    <t>0,0185*12,2
A*X</t>
  </si>
  <si>
    <t xml:space="preserve">Описание точек наблюдений при составлении инженерно-экологических карт, категория сложности 1: категория сложности 2, камеральные работы, 12(1 точка) </t>
  </si>
  <si>
    <t xml:space="preserve">СБЦ "Инженерно-геологические и инженерно-экологические изыскания для строительства (1999)" табл.11 п.2-2-2
(СБЦ103-11-2-2-2) 
</t>
  </si>
  <si>
    <t>0,0075*12
A*X</t>
  </si>
  <si>
    <t xml:space="preserve">Радиационное обследование участка площадью: св. 0.5 до 1.0 га - камеральные работы, 2(0,1 га) </t>
  </si>
  <si>
    <t xml:space="preserve">СБЦ "Инженерно-геологические и инженерно-экологические изыскания для строительства (1999)" табл.92 п.2-2
(СБЦ103-92-2-2) 
</t>
  </si>
  <si>
    <t>0,0178*2
A*X</t>
  </si>
  <si>
    <t xml:space="preserve">Камеральная обработка химических и бактериологических анализов на загрязненность почво-грунтов, воды, льда, снега и донных отложений при инженерно-экологических изысканиях - 20% от стоимости лабораторных работ, 0() </t>
  </si>
  <si>
    <t>СБЦ "Инженерно-геологические и инженерно-экологические изыскания для строительства (1999)" табл.86 п.6
(СБЦ103-86-6) 
К1=0,2 Таб.86</t>
  </si>
  <si>
    <t xml:space="preserve">(1047,8)*0,2
</t>
  </si>
  <si>
    <t xml:space="preserve">Составление технического отчета (заключения) о результатах выполненных работ,  категория сложности инженерно-геологических условий 2, при стоимости камеральных работ: до 5 тыс. руб. - 21%, 1(1 отчет) </t>
  </si>
  <si>
    <t xml:space="preserve">СБЦ "Инженерно-геологические и инженерно-экологические изыскания для строительства (1999)" табл.87 п.1-2
(СБЦ103-87-1-2) 
</t>
  </si>
  <si>
    <t>0,021*1
A*X</t>
  </si>
  <si>
    <t xml:space="preserve">Составление программы производства работ, средняя глубина исследования: до 5м, исследуемая площадь до 1км2, 1(1 программа) </t>
  </si>
  <si>
    <t>СБЦ "Инженерно-геологические и инженерно-экологические изыскания для строительства (1999)" табл.81 п.1-1
(СБЦ103-81-1-1) 
К1=1,25 прим.1</t>
  </si>
  <si>
    <t>(0,2*1)*1,25
(A*X)*К1</t>
  </si>
  <si>
    <t>Раздел 2. Прочие работы</t>
  </si>
  <si>
    <t xml:space="preserve">Расходы по внутреннему транспорту, %, расстояние от базы изыскательской организации, экспедиции, партии или отряда до участка изысканий до 5 км: при сметной стоимости полевых изыскательских работ до 5 тыс.руб., 3,84(тыс. руб.) </t>
  </si>
  <si>
    <t xml:space="preserve">СБЦ "Инженерно-геологические и инженерно-экологические изыскания для строительства (1999)" табл.4 п.1-1
(СБЦ103-4-1-1) 
</t>
  </si>
  <si>
    <t>0,00875*3,84
A*X</t>
  </si>
  <si>
    <t xml:space="preserve">Расходы по внешнему транспорту в обоих направлениях изысканий, выполняемых в экспедиционных условиях, расстояние проезда и перевозки в одном направлении св. 25 до 100 км: % сметной стоимости изысканий продолжительностью до 1 мес. - 14,0, 3,84(тыс. руб.) </t>
  </si>
  <si>
    <t xml:space="preserve">СБЦ "Инженерно-геологические и инженерно-экологические изыскания для строительства (1999)" табл.5 п.1-1
(СБЦ103-5-1-1) 
</t>
  </si>
  <si>
    <t>0,014*3,84
A*X</t>
  </si>
  <si>
    <t xml:space="preserve">   Итоги по разделу 1 Инженерно-геологические изыскания</t>
  </si>
  <si>
    <t xml:space="preserve">   Итоги по разделу 2 Прочие работы</t>
  </si>
  <si>
    <t xml:space="preserve">СМЕТА № 01   </t>
  </si>
  <si>
    <t>Итого по расчету: 2 594,609 тыс.руб.</t>
  </si>
  <si>
    <t>Раздел 1. Инженерно-геодезические изыскания. Полевые работы.</t>
  </si>
  <si>
    <t xml:space="preserve">Инженерно-геодезические изыскания при развитир (создании) плановой опорной геодезической сети 2 разряда точности: 2 категория сложности - полевые работы, 25(пункт) </t>
  </si>
  <si>
    <t>СБЦ "Инженерно-геодезические изыскания (2004)" табл.8 п.3-2-1
(СБЦ102-8-3-2-1) 
К1=0,7 прим.1
К2=1,3 прим.2</t>
  </si>
  <si>
    <t>(6,426*25)*0,7*1,3
(A*X)*К1*К2</t>
  </si>
  <si>
    <t xml:space="preserve">Создание инженерно-топографического плана на застроенной территории, масштаб съемки 1:500, высота сечения рельефа 0,5 м: 2 категории сложности - полевые работы, 55(га) </t>
  </si>
  <si>
    <t xml:space="preserve">СБЦ "Инженерно-геодезические изыскания (2004)" табл.9 п.5-2-1
(СБЦ102-9-5-2-1) 
</t>
  </si>
  <si>
    <t>3,284*55
A*X</t>
  </si>
  <si>
    <t>Раздел 2. Камеральные работы</t>
  </si>
  <si>
    <t xml:space="preserve">Инженерно-геодезические изыскания при развитир (создании) плановой опорной геодезической сети 2 разряда точности: 2 категория сложности - камеральные работы, 25(пункт) </t>
  </si>
  <si>
    <t>СБЦ "Инженерно-геодезические изыскания (2004)" табл.8 п.3-2-2
(СБЦ102-8-3-2-2) 
К1=1,15 ОУ п.14
К2=1,1 ОУ п.15б
К3=1,2 ОУ п.15д
К4=1,3 прим.2</t>
  </si>
  <si>
    <t>(2,538*25)*1,15*1,1*1,2*1,3
(A*X)*К1*К2*К3*К4</t>
  </si>
  <si>
    <t xml:space="preserve">Создание инженерно-топографического плана на застроенной территории, масштаб съемки 1:500, высота сечения рельефа 0,5 м: 2 категории сложности - камеральные работы, 55(га) </t>
  </si>
  <si>
    <t>СБЦ "Инженерно-геодезические изыскания (2004)" табл.9 п.5-2-2
(СБЦ102-9-5-2-2) 
К1=1,15 ОУ п.14
К2=1,2 ОУ п.15д
К3=1,1 ОУ п.15г</t>
  </si>
  <si>
    <t>(1,067*55)*1,15*1,2*1,1
(A*X)*К1*К2*К3</t>
  </si>
  <si>
    <t>Раздел 3. Прочие работы</t>
  </si>
  <si>
    <t xml:space="preserve">Расходы по внутреннему транспорту, расстояние от базы изыскательской организации, экспедиции, партии или отряда до участка изысканий до 5 км:при сметной стоимости полевых изыскательских работ св. 150 до 300 тыс. руб. - 6,25 %, 326,812(тыс. руб.) </t>
  </si>
  <si>
    <t xml:space="preserve">СБЦ "Инженерно-геодезические изыскания (2004)" табл.4 п.1-3
(СБЦ102-4-1-3) 
</t>
  </si>
  <si>
    <t xml:space="preserve">0,00875*326812
</t>
  </si>
  <si>
    <t xml:space="preserve">Расходы по внешнему транспорту в обоих направлениях, при расстоянии проезда и перевозки в одном направлении св. 25 до 100 км, % сметной стоимости полевых работ, а также выполняемых в экспедиционных условиях камеральных работ, продолжительностью до 1 мес. - 14,0 %, 326,812(тыс. руб.) </t>
  </si>
  <si>
    <t>0,014*326,812
A*X</t>
  </si>
  <si>
    <t xml:space="preserve">   Итоги по разделу 1 Инженерно-геодезические изыскания. Полевые работы.</t>
  </si>
  <si>
    <t>1 545,821</t>
  </si>
  <si>
    <t xml:space="preserve">   Итоги по разделу 2 Камеральные работы</t>
  </si>
  <si>
    <t>1 013,62</t>
  </si>
  <si>
    <t xml:space="preserve">   Итоги по разделу 3 Прочие работы</t>
  </si>
  <si>
    <t>2 594,609</t>
  </si>
  <si>
    <t>Итого по расчету: 174,569 тыс.руб.</t>
  </si>
  <si>
    <t>Раздел 1. Инженерно-гидрометеорологические изыскания</t>
  </si>
  <si>
    <t xml:space="preserve">Рекогносцировочное обследование бассейна реки: категория сложности 2, полевые работы, 12,2(1 км маршрута) </t>
  </si>
  <si>
    <t xml:space="preserve">СБЦ "Инженерно-гидрографические работы. Инженерно-гидрометеорологические изыскания на реках (2001)" табл.43 п.2-2-1
(СБЦ104-43-2-2-1) 
</t>
  </si>
  <si>
    <t>0,02*12,2
A*X</t>
  </si>
  <si>
    <t xml:space="preserve">Определение максимальных расходов весеннего половодья или дождевых паводков по эмпирическим редукционным формулам, 2(1 расчет) </t>
  </si>
  <si>
    <t xml:space="preserve">СБЦ "Инженерно-гидрографические работы. Инженерно-гидрометеорологические изыскания на реках (2001)" табл.56 п.2
(СБЦ104-56-2) 
</t>
  </si>
  <si>
    <t>0,034*2
A*X</t>
  </si>
  <si>
    <t xml:space="preserve">Подбор станций или постов с оценкой качества материалов наблюдений и степени их репрезентативности, 2(1 годостанция) </t>
  </si>
  <si>
    <t xml:space="preserve">СБЦ "Инженерно-гидрографические работы. Инженерно-гидрометеорологические изыскания на реках (2001)" табл.67 п.1
(СБЦ104-67-1) 
</t>
  </si>
  <si>
    <t>0,09*2
A*X</t>
  </si>
  <si>
    <t xml:space="preserve">Средняя месячная температура воздуха, 2(1 годостанция) </t>
  </si>
  <si>
    <t xml:space="preserve">СБЦ "Инженерно-гидрографические работы. Инженерно-гидрометеорологические изыскания на реках (2001)" табл.67 п.3
(СБЦ104-67-3) 
</t>
  </si>
  <si>
    <t>0,001*2
A*X</t>
  </si>
  <si>
    <t xml:space="preserve">Ветер - месячные данные, 2(1 годостанция) </t>
  </si>
  <si>
    <t xml:space="preserve">СБЦ "Инженерно-гидрографические работы. Инженерно-гидрометеорологические изыскания на реках (2001)" табл.67 п.9
(СБЦ104-67-9) 
</t>
  </si>
  <si>
    <t>0,007*2
A*X</t>
  </si>
  <si>
    <t xml:space="preserve">Осадки - месячные данные, 2(1 годостанция) </t>
  </si>
  <si>
    <t xml:space="preserve">СБЦ "Инженерно-гидрографические работы. Инженерно-гидрометеорологические изыскания на реках (2001)" табл.67 п.12
(СБЦ104-67-12) 
</t>
  </si>
  <si>
    <t>0,0017*2
A*X</t>
  </si>
  <si>
    <t xml:space="preserve">Снежный покров (декадные данные), 2(1 годостанция) </t>
  </si>
  <si>
    <t xml:space="preserve">СБЦ "Инженерно-гидрографические работы. Инженерно-гидрометеорологические изыскания на реках (2001)" табл.67 п.14
(СБЦ104-67-14) 
</t>
  </si>
  <si>
    <t>0,0015*2
A*X</t>
  </si>
  <si>
    <t xml:space="preserve">Атмосферные явления (число дней с одним атмосферным явлением) с вычислением среднего числа дней по месяцам и за год, 2(1 годостанция) </t>
  </si>
  <si>
    <t xml:space="preserve">СБЦ "Инженерно-гидрографические работы. Инженерно-гидрометеорологические изыскания на реках (2001)" табл.67 п.17
(СБЦ104-67-17) 
</t>
  </si>
  <si>
    <t xml:space="preserve">Аэрологические наблюдения - месячные данные, 2(1 годостанция) </t>
  </si>
  <si>
    <t xml:space="preserve">СБЦ "Инженерно-гидрографические работы. Инженерно-гидрометеорологические изыскания на реках (2001)" табл.67 п.20
(СБЦ104-67-20) 
</t>
  </si>
  <si>
    <t>0,013*2
A*X</t>
  </si>
  <si>
    <t xml:space="preserve">Радиационный баланс (средние месячные составляющие), 2(1 годостанция) </t>
  </si>
  <si>
    <t xml:space="preserve">СБЦ "Инженерно-гидрографические работы. Инженерно-гидрометеорологические изыскания на реках (2001)" табл.67 п.22
(СБЦ104-67-22) 
</t>
  </si>
  <si>
    <t>0,0067*2
A*X</t>
  </si>
  <si>
    <t xml:space="preserve">Производство метеорологических расчетов: Максимальная скорость ветра за период открытого русла по наиболее опасному направлению, 20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</si>
  <si>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п.1
(СБЦ104-68-1) 
</t>
  </si>
  <si>
    <t>0,079*2
A*X</t>
  </si>
  <si>
    <t xml:space="preserve">Производство метеорологических расчетов: Суточные амплитуды температуры воздуха, 20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</si>
  <si>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п.4
(СБЦ104-68-4) 
</t>
  </si>
  <si>
    <t>0,154*2
A*X</t>
  </si>
  <si>
    <t xml:space="preserve">Производство метеорологических расчетов: Продолжительность выпадения осадков, 20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</si>
  <si>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п.8
(СБЦ104-68-8) 
</t>
  </si>
  <si>
    <t>0,155*2
A*X</t>
  </si>
  <si>
    <t xml:space="preserve">Производство метеорологических расчетов: Суточные максимумы осадков различной обеспеченности, 20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</si>
  <si>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п.9
(СБЦ104-68-9) 
</t>
  </si>
  <si>
    <t>0,038*2
A*X</t>
  </si>
  <si>
    <t xml:space="preserve">Производство метеорологических расчетов: Слой осадков одинаковой обеспеченности за различные интервалы времени, 20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</si>
  <si>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п.10
(СБЦ104-68-10) 
</t>
  </si>
  <si>
    <t>0,039*2
A*X</t>
  </si>
  <si>
    <t xml:space="preserve">Производство метеорологических расчетов: Глубина промерзания грунта, 20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</si>
  <si>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п.15
(СБЦ104-68-15) 
</t>
  </si>
  <si>
    <t>0,049*2
A*X</t>
  </si>
  <si>
    <t xml:space="preserve">Производство метеорологических расчетов: Определение комплексных характеристик климата, 10 годостанций, 2(1 расчет) </t>
  </si>
  <si>
    <t xml:space="preserve">СБЦ "Инженерно-гидрографические работы. Инженерно-гидрометеорологические изыскания на реках (2001)" табл.68 п.23
(СБЦ104-68-23) 
</t>
  </si>
  <si>
    <t>0,331*2
A*X</t>
  </si>
  <si>
    <t xml:space="preserve">Составление климатической характеристики района изысканий при числе метеорологических станций 1, число годостанций: до 50, 1(1 записка) </t>
  </si>
  <si>
    <t xml:space="preserve">СБЦ "Инженерно-гидрографические работы. Инженерно-гидрометеорологические изыскания на реках (2001)" табл.69 п.1-1
(СБЦ104-69-1-1) 
</t>
  </si>
  <si>
    <t>0,201*1
A*X</t>
  </si>
  <si>
    <t xml:space="preserve">Обоснование проекта (ТЭО) производства гидрологических работ, стоимость камеральных работ: свыше 2 до 5 тыс.руб., 1(1 программа) </t>
  </si>
  <si>
    <t xml:space="preserve">СБЦ "Инженерно-гидрографические работы. Инженерно-гидрометеорологические изыскания на реках (2001)" табл.53 п.2-2
(СБЦ104-53-2-2) 
</t>
  </si>
  <si>
    <t>0,8*1
A*X</t>
  </si>
  <si>
    <t xml:space="preserve">Составление технического отчета (в % от стоимости камеральных работ), стоимость камеральных работ до 500 руб.: степень гидрометеорологической изученности территории - изученная - 55%, 1(1 отчет) </t>
  </si>
  <si>
    <t xml:space="preserve">СБЦ "Инженерно-гидрографические работы. Инженерно-гидрометеорологические изыскания на реках (2001)" табл.62 п.1-1
(СБЦ104-62-1-1) 
</t>
  </si>
  <si>
    <t xml:space="preserve">2,5
</t>
  </si>
  <si>
    <t xml:space="preserve">   Инженерно-гидрографические работы: Полевые работы (2001)</t>
  </si>
  <si>
    <t xml:space="preserve">   Инженерно-гидрографические работы: Камеральные работы (2001)</t>
  </si>
  <si>
    <t xml:space="preserve">   Всего c учетом "Письмо Минстроя России от 09.08.2021 г. №33267-ИФ/09 прил.2 53,7300"</t>
  </si>
  <si>
    <t xml:space="preserve">СМЕТА № 02   </t>
  </si>
  <si>
    <t xml:space="preserve">СМЕТА № 05   </t>
  </si>
  <si>
    <t xml:space="preserve">СМЕТА № 08   </t>
  </si>
  <si>
    <t xml:space="preserve">СМЕТА № 07   </t>
  </si>
  <si>
    <t xml:space="preserve">СМЕТА № 06   </t>
  </si>
  <si>
    <t xml:space="preserve">СМЕТА </t>
  </si>
  <si>
    <t xml:space="preserve">СМЕТА № 03   </t>
  </si>
  <si>
    <t xml:space="preserve">Приложение_x000D_
к Положению_x000D_
об организации и проведении_x000D_
государственной экспертизы_x000D_
проектной документации_x000D_
и результатов инженерных_x000D_
изысканий п.7
(Постановление Правительства РФ №145 от 05.03.2007г. (редакции от 15.12.2017г.)) 
</t>
  </si>
  <si>
    <t xml:space="preserve">СБЦП "Объекты энергетики. Электросетевые объекты (2016)" табл.2 п.1
(СБЦП24-2-1) 
</t>
  </si>
  <si>
    <t xml:space="preserve">СБЦП "Объекты энергетики. Электросетевые объекты (2016)" табл.1 п.14
(СБЦП24-1-1-14) 
</t>
  </si>
  <si>
    <t xml:space="preserve">СБЦП "Коммунальные инженерные сети и сооружения (2012)" табл.18 п.8
(СБЦП07-18-8) 
</t>
  </si>
  <si>
    <t xml:space="preserve">СБЦП "Коммунальные инженерные сети и сооружения (2012)" табл.18 п.8
(СБЦП07-18-8) 
</t>
  </si>
  <si>
    <t>на проектные и изыскательские работы по объекту</t>
  </si>
  <si>
    <t>№ п.п.</t>
  </si>
  <si>
    <t>Перечень выполняемых работ</t>
  </si>
  <si>
    <t>Ссылка на № смет по формам №2п и 3п</t>
  </si>
  <si>
    <t>изыскательских</t>
  </si>
  <si>
    <t>проектных</t>
  </si>
  <si>
    <t>прочие</t>
  </si>
  <si>
    <t>всего</t>
  </si>
  <si>
    <t>Инженерно-геодезические изыскания</t>
  </si>
  <si>
    <t xml:space="preserve"> Инженерно-геологические изыскания</t>
  </si>
  <si>
    <t>Инженерно-гидрометеорологические изыскания</t>
  </si>
  <si>
    <t xml:space="preserve"> Инженерно-экологические изыскания</t>
  </si>
  <si>
    <t>Проектная документация</t>
  </si>
  <si>
    <t>Рабочая документация</t>
  </si>
  <si>
    <t xml:space="preserve">Итого с НДС </t>
  </si>
  <si>
    <t>(подпись)</t>
  </si>
  <si>
    <t>(инициалы, фамилия)</t>
  </si>
  <si>
    <t xml:space="preserve">Смета </t>
  </si>
  <si>
    <t xml:space="preserve">Прохождение экспертизы </t>
  </si>
  <si>
    <t>01.</t>
  </si>
  <si>
    <t>02.</t>
  </si>
  <si>
    <t>03.</t>
  </si>
  <si>
    <t>04.</t>
  </si>
  <si>
    <t>05.</t>
  </si>
  <si>
    <t>06.</t>
  </si>
  <si>
    <t>07.</t>
  </si>
  <si>
    <t>08.</t>
  </si>
  <si>
    <t>Проект планировки территории. Проект межевания территории</t>
  </si>
  <si>
    <t>Стоимость работ, тыс. руб.</t>
  </si>
  <si>
    <t xml:space="preserve">НДС 20% </t>
  </si>
  <si>
    <t>«Реконструкция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 »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</si>
  <si>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Расчет укрупненной  стоимости.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</si>
  <si>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Экспертиза проектной документации.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</si>
  <si>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Разработка рабочей документации.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</si>
  <si>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Разработка проектной документации.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</si>
  <si>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Проект планировки территории. Проект межевания территории.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</si>
  <si>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Инженерно-экологические изыскания.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</si>
  <si>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Инженерно-гидрометеорологические изыскания.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</si>
  <si>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Инженерно-геологичесике  изыскания.</t>
  </si>
  <si>
    <t>Реконструкция ВЛ-110 -КЧ-1,2 (отп. ПС №15 ), ВЛ-110-КЧ-1,2 (отп. ПС №24), перенос Тяговая ПС №15 с отходящими ВЛ-10 кВ на новую площадку и выполнением сопутствующего объема работ. Инженерно-геодезические изыскания.</t>
  </si>
  <si>
    <t>Н.И. Скачкова</t>
  </si>
  <si>
    <t>Главный специалист по сметно-договорной</t>
  </si>
  <si>
    <t>работе ОАО "КузбассЭлектро"</t>
  </si>
  <si>
    <t>Т.И. Куртаева</t>
  </si>
  <si>
    <t>Заместитель директора по эконимике</t>
  </si>
  <si>
    <t>и финансам ОАО "КузбассЭлектро"</t>
  </si>
  <si>
    <t xml:space="preserve">Итого по смете </t>
  </si>
  <si>
    <t>Утверждаю:</t>
  </si>
  <si>
    <t>Генеральный директор</t>
  </si>
  <si>
    <t>________________ В.А. Жуков</t>
  </si>
  <si>
    <t xml:space="preserve"> ОАО "КузбассЭлектро"</t>
  </si>
  <si>
    <t>Составил:</t>
  </si>
  <si>
    <t>Начальник ПТО ОАО "КузбассЭлектро"</t>
  </si>
  <si>
    <t>С.В. Котелин</t>
  </si>
  <si>
    <t>Согласовано:</t>
  </si>
  <si>
    <t>Главный инженер ОАО "КузбассЭлектро"</t>
  </si>
  <si>
    <t>С.Н. Кириллов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</si>
</sst>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>
      <alignment horizontal="right" vertical="top" wrapText="1"/>
    </xf>
    <xf numFmtId="0" fontId="1" fillId="0" borderId="1">
      <alignment horizontal="center" wrapText="1"/>
    </xf>
    <xf numFmtId="0" fontId="2" fillId="0" borderId="1" applyBorder="0" applyAlignment="0">
      <alignment horizontal="center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2" fillId="0" borderId="0"/>
    <xf numFmtId="0" fontId="2" fillId="0" borderId="0"/>
    <xf numFmtId="0" fontId="12" fillId="0" borderId="0"/>
    <xf numFmtId="0" fontId="3" fillId="0" borderId="0"/>
    <xf numFmtId="0" fontId="12" fillId="0" borderId="0"/>
    <xf numFmtId="0" fontId="23" fillId="0" borderId="0"/>
  </cellStyleXfs>
  <cellXfs count="14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indent="1"/>
    </xf>
    <xf numFmtId="0" fontId="2" fillId="0" borderId="0" xfId="4" applyFont="1" applyBorder="1">
      <alignment horizontal="center"/>
    </xf>
    <xf numFmtId="0" fontId="2" fillId="0" borderId="0" xfId="4" applyFont="1" applyBorder="1" applyAlignment="1">
      <alignment horizontal="right"/>
    </xf>
    <xf numFmtId="0" fontId="2" fillId="0" borderId="0" xfId="4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0" xfId="0" applyFont="1"/>
    <xf numFmtId="0" fontId="2" fillId="0" borderId="2" xfId="4" applyFont="1" applyBorder="1" applyAlignment="1">
      <alignment vertical="top" wrapText="1"/>
    </xf>
    <xf numFmtId="0" fontId="10" fillId="0" borderId="0" xfId="0" applyFont="1" applyBorder="1"/>
    <xf numFmtId="0" fontId="2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2" fillId="0" borderId="0" xfId="4" applyFont="1" applyBorder="1" applyAlignment="1">
      <alignment wrapText="1"/>
    </xf>
    <xf numFmtId="0" fontId="11" fillId="0" borderId="0" xfId="0" applyFont="1" applyAlignment="1">
      <alignment vertical="top"/>
    </xf>
    <xf numFmtId="0" fontId="10" fillId="0" borderId="2" xfId="0" applyFont="1" applyBorder="1"/>
    <xf numFmtId="0" fontId="2" fillId="0" borderId="0" xfId="5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7" fillId="0" borderId="1" xfId="4" applyFont="1" applyBorder="1" applyAlignment="1">
      <alignment horizontal="center" vertical="center" wrapText="1"/>
    </xf>
    <xf numFmtId="0" fontId="2" fillId="0" borderId="0" xfId="5" applyFont="1">
      <alignment horizontal="left" vertical="top"/>
    </xf>
    <xf numFmtId="0" fontId="4" fillId="0" borderId="0" xfId="4" applyFont="1" applyAlignment="1">
      <alignment horizontal="left"/>
    </xf>
    <xf numFmtId="0" fontId="2" fillId="0" borderId="0" xfId="4" applyFont="1" applyBorder="1" applyAlignment="1">
      <alignment horizontal="left" vertical="top" wrapText="1"/>
    </xf>
    <xf numFmtId="0" fontId="2" fillId="0" borderId="5" xfId="3" applyBorder="1">
      <alignment horizontal="center" wrapText="1"/>
    </xf>
    <xf numFmtId="0" fontId="2" fillId="0" borderId="6" xfId="3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5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0" fontId="1" fillId="0" borderId="0" xfId="7" quotePrefix="1" applyFont="1" applyFill="1" applyAlignment="1">
      <alignment horizontal="center" vertical="center"/>
    </xf>
    <xf numFmtId="0" fontId="1" fillId="0" borderId="0" xfId="7" applyFont="1" applyFill="1" applyAlignment="1">
      <alignment horizontal="left"/>
    </xf>
    <xf numFmtId="0" fontId="1" fillId="0" borderId="0" xfId="7" applyFont="1" applyFill="1"/>
    <xf numFmtId="0" fontId="10" fillId="0" borderId="0" xfId="8" applyFont="1"/>
    <xf numFmtId="0" fontId="1" fillId="0" borderId="0" xfId="7" applyFont="1" applyFill="1" applyAlignment="1">
      <alignment horizontal="center" vertical="center"/>
    </xf>
    <xf numFmtId="0" fontId="17" fillId="0" borderId="0" xfId="7" applyFont="1" applyFill="1" applyAlignment="1">
      <alignment horizontal="center" vertical="center"/>
    </xf>
    <xf numFmtId="0" fontId="19" fillId="0" borderId="0" xfId="7" applyFont="1" applyFill="1" applyAlignment="1">
      <alignment horizontal="left" vertical="top" wrapText="1"/>
    </xf>
    <xf numFmtId="0" fontId="20" fillId="0" borderId="0" xfId="7" applyFont="1" applyFill="1"/>
    <xf numFmtId="0" fontId="21" fillId="0" borderId="0" xfId="8" applyFont="1"/>
    <xf numFmtId="0" fontId="19" fillId="0" borderId="0" xfId="7" applyFont="1" applyFill="1" applyAlignment="1">
      <alignment vertical="top" wrapText="1"/>
    </xf>
    <xf numFmtId="0" fontId="1" fillId="0" borderId="0" xfId="7" applyFont="1" applyFill="1" applyAlignment="1">
      <alignment horizontal="left" wrapText="1"/>
    </xf>
    <xf numFmtId="0" fontId="19" fillId="0" borderId="0" xfId="7" applyFont="1" applyFill="1" applyAlignment="1">
      <alignment vertical="center" wrapText="1"/>
    </xf>
    <xf numFmtId="0" fontId="17" fillId="0" borderId="0" xfId="9" applyFont="1" applyFill="1"/>
    <xf numFmtId="0" fontId="1" fillId="0" borderId="1" xfId="9" applyFont="1" applyFill="1" applyBorder="1" applyAlignment="1">
      <alignment horizontal="center" vertical="center" wrapText="1"/>
    </xf>
    <xf numFmtId="4" fontId="1" fillId="0" borderId="1" xfId="9" applyNumberFormat="1" applyFont="1" applyFill="1" applyBorder="1" applyAlignment="1">
      <alignment horizontal="center" vertical="center" wrapText="1"/>
    </xf>
    <xf numFmtId="16" fontId="1" fillId="0" borderId="1" xfId="9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wrapText="1"/>
    </xf>
    <xf numFmtId="0" fontId="22" fillId="0" borderId="1" xfId="9" applyFont="1" applyFill="1" applyBorder="1" applyAlignment="1">
      <alignment horizontal="center" wrapText="1"/>
    </xf>
    <xf numFmtId="0" fontId="12" fillId="0" borderId="0" xfId="10" applyBorder="1"/>
    <xf numFmtId="0" fontId="23" fillId="0" borderId="0" xfId="11"/>
    <xf numFmtId="0" fontId="10" fillId="0" borderId="0" xfId="10" applyFont="1" applyBorder="1"/>
    <xf numFmtId="0" fontId="2" fillId="0" borderId="0" xfId="0" applyFont="1" applyAlignment="1">
      <alignment vertical="top" wrapText="1"/>
    </xf>
    <xf numFmtId="0" fontId="24" fillId="0" borderId="2" xfId="0" applyFont="1" applyBorder="1" applyAlignment="1"/>
    <xf numFmtId="0" fontId="24" fillId="0" borderId="0" xfId="0" applyFont="1" applyBorder="1" applyAlignment="1"/>
    <xf numFmtId="0" fontId="24" fillId="0" borderId="0" xfId="0" applyFont="1"/>
    <xf numFmtId="0" fontId="25" fillId="0" borderId="0" xfId="0" applyFont="1" applyBorder="1" applyAlignment="1"/>
    <xf numFmtId="0" fontId="1" fillId="0" borderId="1" xfId="9" applyFont="1" applyFill="1" applyBorder="1" applyAlignment="1">
      <alignment horizontal="center" vertical="center" wrapText="1"/>
    </xf>
    <xf numFmtId="0" fontId="18" fillId="0" borderId="0" xfId="7" applyFont="1" applyFill="1" applyAlignment="1">
      <alignment wrapText="1"/>
    </xf>
    <xf numFmtId="0" fontId="25" fillId="0" borderId="0" xfId="0" applyFont="1" applyBorder="1" applyAlignment="1">
      <alignment horizontal="center"/>
    </xf>
    <xf numFmtId="0" fontId="20" fillId="0" borderId="0" xfId="7" applyFont="1" applyFill="1" applyAlignment="1">
      <alignment horizontal="left" wrapText="1"/>
    </xf>
    <xf numFmtId="0" fontId="20" fillId="0" borderId="0" xfId="7" applyFont="1" applyFill="1" applyAlignment="1">
      <alignment wrapText="1"/>
    </xf>
    <xf numFmtId="0" fontId="17" fillId="0" borderId="0" xfId="10" applyFont="1" applyBorder="1" applyAlignment="1">
      <alignment horizontal="left" wrapText="1"/>
    </xf>
    <xf numFmtId="0" fontId="24" fillId="0" borderId="0" xfId="11" applyFont="1"/>
    <xf numFmtId="0" fontId="27" fillId="0" borderId="0" xfId="0" applyFont="1"/>
    <xf numFmtId="0" fontId="27" fillId="0" borderId="2" xfId="0" applyFont="1" applyBorder="1" applyAlignment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/>
    <xf numFmtId="0" fontId="28" fillId="0" borderId="0" xfId="0" applyFont="1" applyBorder="1" applyAlignment="1"/>
    <xf numFmtId="0" fontId="29" fillId="0" borderId="0" xfId="0" applyFont="1"/>
    <xf numFmtId="0" fontId="30" fillId="0" borderId="4" xfId="0" applyFont="1" applyBorder="1" applyAlignment="1">
      <alignment horizontal="center"/>
    </xf>
    <xf numFmtId="0" fontId="30" fillId="0" borderId="4" xfId="0" applyFont="1" applyBorder="1" applyAlignment="1"/>
    <xf numFmtId="0" fontId="30" fillId="0" borderId="0" xfId="0" applyFont="1" applyBorder="1" applyAlignment="1"/>
    <xf numFmtId="0" fontId="27" fillId="0" borderId="0" xfId="8" applyFont="1" applyAlignment="1">
      <alignment horizontal="left"/>
    </xf>
    <xf numFmtId="0" fontId="27" fillId="0" borderId="0" xfId="8" applyFont="1"/>
    <xf numFmtId="0" fontId="1" fillId="0" borderId="0" xfId="7" applyFont="1" applyFill="1" applyAlignment="1">
      <alignment wrapText="1"/>
    </xf>
    <xf numFmtId="0" fontId="31" fillId="0" borderId="0" xfId="11" applyFont="1"/>
    <xf numFmtId="0" fontId="30" fillId="0" borderId="0" xfId="0" applyFont="1" applyBorder="1" applyAlignment="1">
      <alignment horizontal="center"/>
    </xf>
    <xf numFmtId="0" fontId="32" fillId="0" borderId="0" xfId="10" applyFont="1" applyBorder="1"/>
    <xf numFmtId="0" fontId="33" fillId="0" borderId="0" xfId="10" applyFont="1" applyBorder="1" applyAlignment="1">
      <alignment horizontal="left" wrapText="1"/>
    </xf>
    <xf numFmtId="0" fontId="32" fillId="0" borderId="0" xfId="0" applyFont="1"/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right" vertical="top" wrapText="1"/>
    </xf>
    <xf numFmtId="0" fontId="34" fillId="0" borderId="0" xfId="0" applyFont="1" applyBorder="1" applyAlignment="1">
      <alignment vertical="top" wrapText="1"/>
    </xf>
    <xf numFmtId="0" fontId="35" fillId="0" borderId="0" xfId="11" applyFont="1"/>
    <xf numFmtId="0" fontId="24" fillId="0" borderId="0" xfId="10" applyFont="1" applyBorder="1"/>
    <xf numFmtId="0" fontId="36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5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5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right" vertical="top" wrapText="1"/>
    </xf>
    <xf numFmtId="0" fontId="11" fillId="0" borderId="0" xfId="0" applyFont="1"/>
    <xf numFmtId="0" fontId="29" fillId="0" borderId="0" xfId="0" applyFont="1" applyBorder="1"/>
    <xf numFmtId="0" fontId="24" fillId="0" borderId="0" xfId="0" applyFont="1" applyBorder="1"/>
    <xf numFmtId="49" fontId="2" fillId="0" borderId="0" xfId="0" applyNumberFormat="1" applyFont="1" applyBorder="1" applyAlignment="1">
      <alignment horizontal="right" vertical="top" wrapText="1"/>
    </xf>
    <xf numFmtId="0" fontId="1" fillId="0" borderId="3" xfId="9" applyFont="1" applyFill="1" applyBorder="1" applyAlignment="1">
      <alignment horizontal="left" vertical="center" wrapText="1"/>
    </xf>
    <xf numFmtId="0" fontId="12" fillId="0" borderId="8" xfId="10" applyBorder="1" applyAlignment="1">
      <alignment horizontal="left" vertical="center" wrapText="1"/>
    </xf>
    <xf numFmtId="0" fontId="1" fillId="0" borderId="3" xfId="9" applyFont="1" applyFill="1" applyBorder="1" applyAlignment="1">
      <alignment horizontal="left" wrapText="1"/>
    </xf>
    <xf numFmtId="0" fontId="12" fillId="0" borderId="8" xfId="10" applyBorder="1" applyAlignment="1">
      <alignment horizontal="left" wrapText="1"/>
    </xf>
    <xf numFmtId="0" fontId="22" fillId="0" borderId="3" xfId="9" applyFont="1" applyFill="1" applyBorder="1" applyAlignment="1">
      <alignment horizontal="left" vertical="center" wrapText="1"/>
    </xf>
    <xf numFmtId="0" fontId="13" fillId="0" borderId="8" xfId="10" applyFont="1" applyBorder="1" applyAlignment="1">
      <alignment horizontal="left" vertical="center" wrapText="1"/>
    </xf>
    <xf numFmtId="0" fontId="22" fillId="0" borderId="3" xfId="9" applyFont="1" applyFill="1" applyBorder="1" applyAlignment="1">
      <alignment horizontal="left" wrapText="1"/>
    </xf>
    <xf numFmtId="0" fontId="22" fillId="0" borderId="8" xfId="9" applyFont="1" applyFill="1" applyBorder="1" applyAlignment="1">
      <alignment horizontal="left" wrapText="1"/>
    </xf>
    <xf numFmtId="0" fontId="1" fillId="0" borderId="0" xfId="7" applyFont="1" applyFill="1" applyAlignment="1">
      <alignment horizontal="center"/>
    </xf>
    <xf numFmtId="0" fontId="18" fillId="0" borderId="0" xfId="7" applyFont="1" applyFill="1" applyAlignment="1">
      <alignment horizontal="center" wrapText="1"/>
    </xf>
    <xf numFmtId="0" fontId="26" fillId="0" borderId="0" xfId="7" applyFont="1" applyFill="1" applyAlignment="1">
      <alignment horizontal="center" vertical="top"/>
    </xf>
    <xf numFmtId="0" fontId="19" fillId="0" borderId="0" xfId="7" applyFont="1" applyFill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0" fontId="1" fillId="0" borderId="5" xfId="9" applyFont="1" applyFill="1" applyBorder="1" applyAlignment="1">
      <alignment horizontal="center" wrapText="1"/>
    </xf>
    <xf numFmtId="0" fontId="1" fillId="0" borderId="9" xfId="9" applyFont="1" applyFill="1" applyBorder="1" applyAlignment="1">
      <alignment horizontal="center" wrapText="1"/>
    </xf>
    <xf numFmtId="0" fontId="1" fillId="0" borderId="3" xfId="9" applyFont="1" applyFill="1" applyBorder="1" applyAlignment="1">
      <alignment horizontal="center" wrapText="1"/>
    </xf>
    <xf numFmtId="0" fontId="1" fillId="0" borderId="7" xfId="9" applyFont="1" applyFill="1" applyBorder="1" applyAlignment="1">
      <alignment horizontal="center" wrapText="1"/>
    </xf>
    <xf numFmtId="0" fontId="1" fillId="0" borderId="8" xfId="9" applyFont="1" applyFill="1" applyBorder="1" applyAlignment="1">
      <alignment horizontal="center" wrapText="1"/>
    </xf>
    <xf numFmtId="0" fontId="1" fillId="0" borderId="8" xfId="9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2" fillId="0" borderId="0" xfId="4" applyFont="1" applyBorder="1" applyAlignment="1">
      <alignment horizontal="left" vertical="top" wrapText="1"/>
    </xf>
    <xf numFmtId="0" fontId="8" fillId="0" borderId="4" xfId="4" applyFont="1" applyBorder="1" applyAlignment="1">
      <alignment horizontal="center" vertical="top" wrapText="1"/>
    </xf>
    <xf numFmtId="0" fontId="8" fillId="0" borderId="0" xfId="4" applyFont="1" applyBorder="1" applyAlignment="1">
      <alignment horizontal="center" vertical="top" wrapText="1"/>
    </xf>
    <xf numFmtId="0" fontId="4" fillId="0" borderId="0" xfId="4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4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" fillId="0" borderId="2" xfId="4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5" fontId="1" fillId="0" borderId="1" xfId="9" applyNumberFormat="1" applyFont="1" applyFill="1" applyBorder="1" applyAlignment="1">
      <alignment horizontal="center" vertical="center" wrapText="1"/>
    </xf>
    <xf numFmtId="165" fontId="22" fillId="0" borderId="1" xfId="9" applyNumberFormat="1" applyFont="1" applyFill="1" applyBorder="1" applyAlignment="1">
      <alignment horizontal="center" wrapText="1"/>
    </xf>
    <xf numFmtId="165" fontId="22" fillId="0" borderId="1" xfId="9" applyNumberFormat="1" applyFont="1" applyFill="1" applyBorder="1" applyAlignment="1">
      <alignment wrapText="1"/>
    </xf>
  </cellXfs>
  <cellStyles count="12">
    <cellStyle name="Итоги" xfId="1" xr:uid="{00000000-0005-0000-0000-000000000000}"/>
    <cellStyle name="ЛокСмета" xfId="2" xr:uid="{00000000-0005-0000-0000-000001000000}"/>
    <cellStyle name="Обычный" xfId="0" builtinId="0"/>
    <cellStyle name="Обычный 11" xfId="10" xr:uid="{00000000-0005-0000-0000-000003000000}"/>
    <cellStyle name="Обычный 12" xfId="6" xr:uid="{00000000-0005-0000-0000-000004000000}"/>
    <cellStyle name="Обычный 17" xfId="11" xr:uid="{00000000-0005-0000-0000-000005000000}"/>
    <cellStyle name="Обычный 2" xfId="8" xr:uid="{00000000-0005-0000-0000-000006000000}"/>
    <cellStyle name="Обычный 2 2" xfId="9" xr:uid="{00000000-0005-0000-0000-000007000000}"/>
    <cellStyle name="Обычный_123" xfId="7" xr:uid="{00000000-0005-0000-0000-000008000000}"/>
    <cellStyle name="ПИР" xfId="3" xr:uid="{00000000-0005-0000-0000-000009000000}"/>
    <cellStyle name="Титул" xfId="4" xr:uid="{00000000-0005-0000-0000-00000A000000}"/>
    <cellStyle name="Хвост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topLeftCell="A10" zoomScale="110" zoomScaleNormal="100" zoomScaleSheetLayoutView="110" workbookViewId="0">
      <selection activeCell="G27" sqref="G27"/>
    </sheetView>
  </sheetViews>
  <sheetFormatPr defaultRowHeight="15" x14ac:dyDescent="0.25"/>
  <cols>
    <col min="1" max="1" width="9.28515625" bestFit="1" customWidth="1"/>
    <col min="2" max="2" width="38.85546875" customWidth="1"/>
    <col min="3" max="3" width="12.7109375" bestFit="1" customWidth="1"/>
    <col min="4" max="4" width="14.85546875" customWidth="1"/>
    <col min="5" max="5" width="13" customWidth="1"/>
    <col min="6" max="6" width="14" customWidth="1"/>
    <col min="7" max="7" width="14.28515625" customWidth="1"/>
    <col min="8" max="8" width="13.7109375" customWidth="1"/>
    <col min="9" max="9" width="14.42578125" customWidth="1"/>
    <col min="10" max="10" width="10.42578125" customWidth="1"/>
  </cols>
  <sheetData>
    <row r="1" spans="1:11" x14ac:dyDescent="0.25">
      <c r="A1" s="35"/>
      <c r="B1" s="36"/>
      <c r="C1" s="37"/>
      <c r="D1" s="38"/>
      <c r="E1" s="38"/>
      <c r="F1" s="45" t="s">
        <v>412</v>
      </c>
      <c r="G1" s="64"/>
      <c r="I1" s="62"/>
    </row>
    <row r="2" spans="1:11" x14ac:dyDescent="0.25">
      <c r="A2" s="39"/>
      <c r="B2" s="36"/>
      <c r="C2" s="37"/>
      <c r="D2" s="38"/>
      <c r="E2" s="38"/>
      <c r="F2" s="77" t="s">
        <v>413</v>
      </c>
      <c r="G2" s="77"/>
      <c r="I2" s="113"/>
      <c r="J2" s="113"/>
      <c r="K2" s="38"/>
    </row>
    <row r="3" spans="1:11" ht="14.25" customHeight="1" x14ac:dyDescent="0.25">
      <c r="A3" s="40"/>
      <c r="B3" s="41"/>
      <c r="C3" s="42"/>
      <c r="D3" s="43"/>
      <c r="E3" s="43"/>
      <c r="F3" s="78" t="s">
        <v>415</v>
      </c>
      <c r="G3" s="77"/>
      <c r="H3" s="65"/>
      <c r="I3" s="44"/>
    </row>
    <row r="4" spans="1:11" ht="14.25" customHeight="1" x14ac:dyDescent="0.25">
      <c r="A4" s="40"/>
      <c r="B4" s="41"/>
      <c r="C4" s="42"/>
      <c r="D4" s="43"/>
      <c r="E4" s="43"/>
      <c r="F4" s="43"/>
      <c r="G4" s="114"/>
      <c r="H4" s="114"/>
      <c r="I4" s="44"/>
    </row>
    <row r="5" spans="1:11" ht="14.25" customHeight="1" x14ac:dyDescent="0.25">
      <c r="A5" s="40"/>
      <c r="B5" s="41"/>
      <c r="C5" s="42"/>
      <c r="D5" s="43"/>
      <c r="E5" s="43"/>
      <c r="F5" s="78" t="s">
        <v>414</v>
      </c>
      <c r="G5" s="79"/>
      <c r="H5" s="79"/>
      <c r="I5" s="44"/>
    </row>
    <row r="6" spans="1:11" ht="14.25" customHeight="1" x14ac:dyDescent="0.25">
      <c r="A6" s="40"/>
      <c r="B6" s="41"/>
      <c r="C6" s="42"/>
      <c r="D6" s="43"/>
      <c r="E6" s="43"/>
      <c r="F6" s="43"/>
      <c r="G6" s="114"/>
      <c r="H6" s="114"/>
      <c r="I6" s="44"/>
    </row>
    <row r="7" spans="1:11" x14ac:dyDescent="0.25">
      <c r="A7" s="39"/>
      <c r="B7" s="45"/>
      <c r="C7" s="37"/>
      <c r="D7" s="38"/>
      <c r="E7" s="38"/>
      <c r="F7" s="38"/>
      <c r="G7" s="113"/>
      <c r="H7" s="113"/>
      <c r="I7" s="38"/>
    </row>
    <row r="8" spans="1:11" ht="15.75" x14ac:dyDescent="0.25">
      <c r="A8" s="115" t="s">
        <v>382</v>
      </c>
      <c r="B8" s="115"/>
      <c r="C8" s="115"/>
      <c r="D8" s="115"/>
      <c r="E8" s="115"/>
      <c r="F8" s="115"/>
      <c r="G8" s="115"/>
      <c r="H8" s="115"/>
      <c r="I8" s="115"/>
    </row>
    <row r="9" spans="1:11" ht="15" customHeight="1" x14ac:dyDescent="0.25">
      <c r="A9" s="116" t="s">
        <v>365</v>
      </c>
      <c r="B9" s="116"/>
      <c r="C9" s="116"/>
      <c r="D9" s="116"/>
      <c r="E9" s="116"/>
      <c r="F9" s="116"/>
      <c r="G9" s="116"/>
      <c r="H9" s="116"/>
      <c r="I9" s="116"/>
    </row>
    <row r="10" spans="1:11" ht="30" customHeight="1" x14ac:dyDescent="0.25">
      <c r="A10" s="116" t="s">
        <v>395</v>
      </c>
      <c r="B10" s="116"/>
      <c r="C10" s="116"/>
      <c r="D10" s="116"/>
      <c r="E10" s="116"/>
      <c r="F10" s="116"/>
      <c r="G10" s="116"/>
      <c r="H10" s="116"/>
      <c r="I10" s="46"/>
    </row>
    <row r="11" spans="1:11" ht="15.75" x14ac:dyDescent="0.25">
      <c r="A11" s="47"/>
      <c r="B11" s="47"/>
      <c r="C11" s="47"/>
      <c r="D11" s="38"/>
      <c r="E11" s="38"/>
      <c r="F11" s="38"/>
      <c r="G11" s="38"/>
      <c r="H11" s="38"/>
      <c r="I11" s="38"/>
    </row>
    <row r="12" spans="1:11" ht="15" customHeight="1" x14ac:dyDescent="0.25">
      <c r="A12" s="117" t="s">
        <v>366</v>
      </c>
      <c r="B12" s="117" t="s">
        <v>367</v>
      </c>
      <c r="C12" s="117"/>
      <c r="D12" s="118" t="s">
        <v>368</v>
      </c>
      <c r="E12" s="120" t="s">
        <v>393</v>
      </c>
      <c r="F12" s="121"/>
      <c r="G12" s="121"/>
      <c r="H12" s="122"/>
    </row>
    <row r="13" spans="1:11" ht="25.5" x14ac:dyDescent="0.25">
      <c r="A13" s="117"/>
      <c r="B13" s="117"/>
      <c r="C13" s="117"/>
      <c r="D13" s="119"/>
      <c r="E13" s="48" t="s">
        <v>369</v>
      </c>
      <c r="F13" s="49" t="s">
        <v>370</v>
      </c>
      <c r="G13" s="49" t="s">
        <v>371</v>
      </c>
      <c r="H13" s="49" t="s">
        <v>372</v>
      </c>
    </row>
    <row r="14" spans="1:11" x14ac:dyDescent="0.25">
      <c r="A14" s="61">
        <v>1</v>
      </c>
      <c r="B14" s="105" t="s">
        <v>373</v>
      </c>
      <c r="C14" s="106"/>
      <c r="D14" s="50" t="s">
        <v>384</v>
      </c>
      <c r="E14" s="144">
        <f>'01 гедезия'!F33</f>
        <v>2594.6089999999999</v>
      </c>
      <c r="F14" s="144"/>
      <c r="G14" s="144"/>
      <c r="H14" s="144">
        <f t="shared" ref="H14:H21" si="0">SUM(E14:G14)</f>
        <v>2594.6089999999999</v>
      </c>
    </row>
    <row r="15" spans="1:11" x14ac:dyDescent="0.25">
      <c r="A15" s="48">
        <v>2</v>
      </c>
      <c r="B15" s="105" t="s">
        <v>374</v>
      </c>
      <c r="C15" s="106"/>
      <c r="D15" s="50" t="s">
        <v>385</v>
      </c>
      <c r="E15" s="144">
        <f>'02 геология'!F46</f>
        <v>2280.893</v>
      </c>
      <c r="F15" s="144"/>
      <c r="G15" s="144"/>
      <c r="H15" s="144">
        <f t="shared" si="0"/>
        <v>2280.893</v>
      </c>
    </row>
    <row r="16" spans="1:11" ht="15" customHeight="1" x14ac:dyDescent="0.25">
      <c r="A16" s="48">
        <v>3</v>
      </c>
      <c r="B16" s="105" t="s">
        <v>375</v>
      </c>
      <c r="C16" s="123"/>
      <c r="D16" s="50" t="s">
        <v>386</v>
      </c>
      <c r="E16" s="144">
        <f>'03 гидромет'!F46</f>
        <v>174.56899999999999</v>
      </c>
      <c r="F16" s="144"/>
      <c r="G16" s="144"/>
      <c r="H16" s="144">
        <f t="shared" si="0"/>
        <v>174.56899999999999</v>
      </c>
    </row>
    <row r="17" spans="1:9" x14ac:dyDescent="0.25">
      <c r="A17" s="48">
        <v>4</v>
      </c>
      <c r="B17" s="105" t="s">
        <v>376</v>
      </c>
      <c r="C17" s="106"/>
      <c r="D17" s="50" t="s">
        <v>387</v>
      </c>
      <c r="E17" s="144">
        <f>'04 экология'!F65</f>
        <v>243.988</v>
      </c>
      <c r="F17" s="144"/>
      <c r="G17" s="144"/>
      <c r="H17" s="144">
        <f t="shared" si="0"/>
        <v>243.988</v>
      </c>
    </row>
    <row r="18" spans="1:9" ht="27" customHeight="1" x14ac:dyDescent="0.25">
      <c r="A18" s="48">
        <v>5</v>
      </c>
      <c r="B18" s="105" t="s">
        <v>392</v>
      </c>
      <c r="C18" s="106"/>
      <c r="D18" s="50" t="s">
        <v>388</v>
      </c>
      <c r="E18" s="144"/>
      <c r="F18" s="144">
        <f>'05 ДПТ'!F26</f>
        <v>1032.3910000000001</v>
      </c>
      <c r="G18" s="144"/>
      <c r="H18" s="144">
        <f t="shared" si="0"/>
        <v>1032.3910000000001</v>
      </c>
    </row>
    <row r="19" spans="1:9" x14ac:dyDescent="0.25">
      <c r="A19" s="48">
        <v>6</v>
      </c>
      <c r="B19" s="107" t="s">
        <v>377</v>
      </c>
      <c r="C19" s="108"/>
      <c r="D19" s="50" t="s">
        <v>389</v>
      </c>
      <c r="E19" s="144"/>
      <c r="F19" s="144">
        <f>'06 ПД'!F29</f>
        <v>3171.027</v>
      </c>
      <c r="G19" s="144"/>
      <c r="H19" s="144">
        <f t="shared" si="0"/>
        <v>3171.027</v>
      </c>
    </row>
    <row r="20" spans="1:9" x14ac:dyDescent="0.25">
      <c r="A20" s="48">
        <v>7</v>
      </c>
      <c r="B20" s="107" t="s">
        <v>378</v>
      </c>
      <c r="C20" s="108"/>
      <c r="D20" s="50" t="s">
        <v>390</v>
      </c>
      <c r="E20" s="144"/>
      <c r="F20" s="144">
        <f>'07 РД'!F29</f>
        <v>4756.5410000000002</v>
      </c>
      <c r="G20" s="144"/>
      <c r="H20" s="144">
        <f t="shared" si="0"/>
        <v>4756.5410000000002</v>
      </c>
    </row>
    <row r="21" spans="1:9" ht="14.25" customHeight="1" x14ac:dyDescent="0.25">
      <c r="A21" s="48">
        <v>8</v>
      </c>
      <c r="B21" s="107" t="s">
        <v>383</v>
      </c>
      <c r="C21" s="108"/>
      <c r="D21" s="50" t="s">
        <v>391</v>
      </c>
      <c r="E21" s="144"/>
      <c r="F21" s="144"/>
      <c r="G21" s="144">
        <f>'08 экспертиза'!F23</f>
        <v>577.11</v>
      </c>
      <c r="H21" s="144">
        <f t="shared" si="0"/>
        <v>577.11</v>
      </c>
    </row>
    <row r="22" spans="1:9" x14ac:dyDescent="0.25">
      <c r="A22" s="51"/>
      <c r="B22" s="109" t="s">
        <v>411</v>
      </c>
      <c r="C22" s="110"/>
      <c r="D22" s="52"/>
      <c r="E22" s="145">
        <f>SUM(E14:E21)</f>
        <v>5294.0590000000011</v>
      </c>
      <c r="F22" s="145">
        <f>SUM(F14:F21)</f>
        <v>8959.9589999999989</v>
      </c>
      <c r="G22" s="145">
        <f>SUM(G14:G21)</f>
        <v>577.11</v>
      </c>
      <c r="H22" s="145">
        <f>SUM(H14:H21)</f>
        <v>14831.128000000001</v>
      </c>
    </row>
    <row r="23" spans="1:9" x14ac:dyDescent="0.25">
      <c r="A23" s="51"/>
      <c r="B23" s="111" t="s">
        <v>394</v>
      </c>
      <c r="C23" s="112"/>
      <c r="D23" s="52"/>
      <c r="E23" s="146"/>
      <c r="F23" s="146"/>
      <c r="G23" s="146"/>
      <c r="H23" s="145">
        <f>H22*0.2</f>
        <v>2966.2256000000002</v>
      </c>
    </row>
    <row r="24" spans="1:9" x14ac:dyDescent="0.25">
      <c r="A24" s="51"/>
      <c r="B24" s="111" t="s">
        <v>379</v>
      </c>
      <c r="C24" s="112"/>
      <c r="D24" s="52"/>
      <c r="E24" s="146"/>
      <c r="F24" s="146"/>
      <c r="G24" s="146"/>
      <c r="H24" s="145">
        <f>H22+H23</f>
        <v>17797.353600000002</v>
      </c>
    </row>
    <row r="25" spans="1:9" ht="12.75" customHeight="1" x14ac:dyDescent="0.25">
      <c r="A25" s="54"/>
      <c r="B25" s="54"/>
      <c r="C25" s="55"/>
      <c r="D25" s="53"/>
      <c r="E25" s="53"/>
      <c r="F25" s="53"/>
      <c r="G25" s="66"/>
      <c r="H25" s="66"/>
      <c r="I25" s="54"/>
    </row>
    <row r="26" spans="1:9" ht="13.5" customHeight="1" x14ac:dyDescent="0.25">
      <c r="A26" s="54"/>
      <c r="B26" s="80" t="s">
        <v>416</v>
      </c>
      <c r="E26" s="55"/>
      <c r="F26" s="53"/>
      <c r="G26" s="66"/>
      <c r="H26" s="66"/>
      <c r="I26" s="54"/>
    </row>
    <row r="27" spans="1:9" ht="18.75" customHeight="1" x14ac:dyDescent="0.25">
      <c r="A27" s="21"/>
      <c r="B27" s="68" t="s">
        <v>417</v>
      </c>
      <c r="E27" s="57"/>
      <c r="F27" s="69" t="s">
        <v>418</v>
      </c>
      <c r="I27" s="54"/>
    </row>
    <row r="28" spans="1:9" ht="12.75" customHeight="1" x14ac:dyDescent="0.25">
      <c r="A28" s="21"/>
      <c r="B28" s="68"/>
      <c r="E28" s="74" t="s">
        <v>380</v>
      </c>
      <c r="F28" s="75" t="s">
        <v>381</v>
      </c>
      <c r="I28" s="54"/>
    </row>
    <row r="29" spans="1:9" ht="13.5" customHeight="1" x14ac:dyDescent="0.25">
      <c r="A29" s="54"/>
      <c r="B29" s="54"/>
      <c r="E29" s="55"/>
      <c r="F29" s="53"/>
      <c r="G29" s="66"/>
      <c r="H29" s="66"/>
      <c r="I29" s="54"/>
    </row>
    <row r="30" spans="1:9" ht="12.75" customHeight="1" x14ac:dyDescent="0.25">
      <c r="A30" s="21"/>
      <c r="B30" s="68" t="s">
        <v>406</v>
      </c>
      <c r="E30" s="57"/>
      <c r="F30" s="69" t="s">
        <v>408</v>
      </c>
      <c r="I30" s="54"/>
    </row>
    <row r="31" spans="1:9" ht="12.75" customHeight="1" x14ac:dyDescent="0.25">
      <c r="A31" s="21"/>
      <c r="B31" s="68" t="s">
        <v>407</v>
      </c>
      <c r="E31" s="74" t="s">
        <v>380</v>
      </c>
      <c r="F31" s="75" t="s">
        <v>381</v>
      </c>
      <c r="I31" s="54"/>
    </row>
    <row r="32" spans="1:9" ht="12.75" customHeight="1" x14ac:dyDescent="0.25">
      <c r="A32" s="54"/>
      <c r="B32" s="54"/>
      <c r="E32" s="55"/>
      <c r="F32" s="53"/>
      <c r="G32" s="66"/>
      <c r="H32" s="66"/>
      <c r="I32" s="54"/>
    </row>
    <row r="33" spans="1:6" x14ac:dyDescent="0.25">
      <c r="A33" s="56"/>
      <c r="B33" s="80" t="s">
        <v>419</v>
      </c>
      <c r="E33" s="18"/>
      <c r="F33" s="19"/>
    </row>
    <row r="34" spans="1:6" ht="18.75" customHeight="1" x14ac:dyDescent="0.25">
      <c r="A34" s="2"/>
      <c r="B34" s="68" t="s">
        <v>409</v>
      </c>
      <c r="E34" s="57"/>
      <c r="F34" s="69" t="s">
        <v>405</v>
      </c>
    </row>
    <row r="35" spans="1:6" ht="12.75" customHeight="1" x14ac:dyDescent="0.25">
      <c r="A35" s="21"/>
      <c r="B35" s="68" t="s">
        <v>410</v>
      </c>
      <c r="E35" s="74" t="s">
        <v>380</v>
      </c>
      <c r="F35" s="75" t="s">
        <v>381</v>
      </c>
    </row>
    <row r="36" spans="1:6" ht="12" customHeight="1" x14ac:dyDescent="0.25">
      <c r="A36" s="21"/>
      <c r="B36" s="68"/>
      <c r="E36" s="81"/>
      <c r="F36" s="76"/>
    </row>
    <row r="37" spans="1:6" ht="15" customHeight="1" x14ac:dyDescent="0.25">
      <c r="A37" s="21"/>
      <c r="B37" s="68" t="s">
        <v>420</v>
      </c>
      <c r="E37" s="57"/>
      <c r="F37" s="69" t="s">
        <v>421</v>
      </c>
    </row>
    <row r="38" spans="1:6" ht="13.5" customHeight="1" x14ac:dyDescent="0.25">
      <c r="A38" s="21"/>
      <c r="B38" s="68"/>
      <c r="E38" s="74" t="s">
        <v>380</v>
      </c>
      <c r="F38" s="75" t="s">
        <v>381</v>
      </c>
    </row>
  </sheetData>
  <mergeCells count="22">
    <mergeCell ref="I2:J2"/>
    <mergeCell ref="G7:H7"/>
    <mergeCell ref="G4:H4"/>
    <mergeCell ref="G6:H6"/>
    <mergeCell ref="B21:C21"/>
    <mergeCell ref="A8:I8"/>
    <mergeCell ref="A9:I9"/>
    <mergeCell ref="A10:H10"/>
    <mergeCell ref="A12:A13"/>
    <mergeCell ref="B12:C13"/>
    <mergeCell ref="D12:D13"/>
    <mergeCell ref="E12:H12"/>
    <mergeCell ref="B14:C14"/>
    <mergeCell ref="B15:C15"/>
    <mergeCell ref="B16:C16"/>
    <mergeCell ref="B17:C17"/>
    <mergeCell ref="B18:C18"/>
    <mergeCell ref="B20:C20"/>
    <mergeCell ref="B22:C22"/>
    <mergeCell ref="B23:C23"/>
    <mergeCell ref="B24:C24"/>
    <mergeCell ref="B19:C19"/>
  </mergeCells>
  <pageMargins left="1.0236220472440944" right="0.23622047244094491" top="0.39370078740157483" bottom="0.35433070866141736" header="0.31496062992125984" footer="0.31496062992125984"/>
  <pageSetup paperSize="9" scale="94" fitToWidth="0" orientation="landscape" r:id="rId1"/>
  <rowBreaks count="1" manualBreakCount="1">
    <brk id="38" max="7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F42"/>
  <sheetViews>
    <sheetView showGridLines="0" topLeftCell="B10" zoomScale="115" zoomScaleNormal="115" workbookViewId="0">
      <selection activeCell="K18" sqref="K18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358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6.75" customHeight="1" x14ac:dyDescent="0.2">
      <c r="B6" s="2"/>
      <c r="C6" s="2"/>
      <c r="D6" s="2"/>
      <c r="E6" s="2"/>
      <c r="F6" s="2"/>
    </row>
    <row r="7" spans="2:6" ht="28.5" customHeight="1" x14ac:dyDescent="0.2">
      <c r="B7" s="130" t="s">
        <v>396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ht="17.45" customHeight="1" x14ac:dyDescent="0.2">
      <c r="B9" s="3" t="s">
        <v>7</v>
      </c>
      <c r="C9" s="2"/>
      <c r="D9" s="1"/>
      <c r="E9" s="1"/>
      <c r="F9" s="1"/>
    </row>
    <row r="10" spans="2:6" ht="12.75" customHeight="1" x14ac:dyDescent="0.2">
      <c r="B10" s="12"/>
      <c r="C10" s="133"/>
      <c r="D10" s="133"/>
      <c r="E10" s="133"/>
      <c r="F10" s="133"/>
    </row>
    <row r="11" spans="2:6" ht="25.15" customHeight="1" x14ac:dyDescent="0.2">
      <c r="B11" s="13" t="s">
        <v>9</v>
      </c>
      <c r="C11" s="2"/>
      <c r="D11" s="4"/>
      <c r="E11" s="4"/>
      <c r="F11" s="4"/>
    </row>
    <row r="12" spans="2:6" ht="18.75" customHeight="1" x14ac:dyDescent="0.2">
      <c r="C12" s="133"/>
      <c r="D12" s="133"/>
      <c r="E12" s="133"/>
      <c r="F12" s="133"/>
    </row>
    <row r="13" spans="2:6" ht="14.25" customHeight="1" x14ac:dyDescent="0.2">
      <c r="C13" s="23"/>
      <c r="D13" s="23"/>
      <c r="E13" s="23"/>
      <c r="F13" s="23"/>
    </row>
    <row r="14" spans="2:6" ht="16.5" customHeight="1" outlineLevel="1" x14ac:dyDescent="0.2">
      <c r="B14" s="22" t="s">
        <v>91</v>
      </c>
      <c r="C14" s="23"/>
      <c r="D14" s="23"/>
      <c r="E14" s="23"/>
      <c r="F14" s="23"/>
    </row>
    <row r="15" spans="2:6" ht="79.900000000000006" customHeight="1" x14ac:dyDescent="0.2">
      <c r="B15" s="8" t="s">
        <v>2</v>
      </c>
      <c r="C15" s="14" t="s">
        <v>3</v>
      </c>
      <c r="D15" s="14" t="s">
        <v>8</v>
      </c>
      <c r="E15" s="20" t="s">
        <v>11</v>
      </c>
      <c r="F15" s="20" t="s">
        <v>12</v>
      </c>
    </row>
    <row r="16" spans="2:6" x14ac:dyDescent="0.2">
      <c r="B16" s="24">
        <v>1</v>
      </c>
      <c r="C16" s="25">
        <v>2</v>
      </c>
      <c r="D16" s="25">
        <v>3</v>
      </c>
      <c r="E16" s="24">
        <v>4</v>
      </c>
      <c r="F16" s="24">
        <v>5</v>
      </c>
    </row>
    <row r="17" spans="2:6" ht="15" x14ac:dyDescent="0.2">
      <c r="B17" s="134" t="s">
        <v>92</v>
      </c>
      <c r="C17" s="135"/>
      <c r="D17" s="135"/>
      <c r="E17" s="135"/>
      <c r="F17" s="135"/>
    </row>
    <row r="18" spans="2:6" ht="109.5" customHeight="1" x14ac:dyDescent="0.2">
      <c r="B18" s="26">
        <v>1</v>
      </c>
      <c r="C18" s="27" t="s">
        <v>93</v>
      </c>
      <c r="D18" s="28" t="s">
        <v>94</v>
      </c>
      <c r="E18" s="29" t="s">
        <v>95</v>
      </c>
      <c r="F18" s="30">
        <v>72.353999999999999</v>
      </c>
    </row>
    <row r="19" spans="2:6" ht="15" customHeight="1" x14ac:dyDescent="0.2">
      <c r="B19" s="142" t="s">
        <v>96</v>
      </c>
      <c r="C19" s="143"/>
      <c r="D19" s="143"/>
      <c r="E19" s="143"/>
      <c r="F19" s="143"/>
    </row>
    <row r="20" spans="2:6" ht="106.5" customHeight="1" x14ac:dyDescent="0.2">
      <c r="B20" s="26">
        <v>2</v>
      </c>
      <c r="C20" s="27" t="s">
        <v>97</v>
      </c>
      <c r="D20" s="28" t="s">
        <v>98</v>
      </c>
      <c r="E20" s="29" t="s">
        <v>99</v>
      </c>
      <c r="F20" s="30">
        <v>3.6989999999999998</v>
      </c>
    </row>
    <row r="21" spans="2:6" ht="16.5" customHeight="1" x14ac:dyDescent="0.2">
      <c r="B21" s="134" t="s">
        <v>100</v>
      </c>
      <c r="C21" s="135"/>
      <c r="D21" s="135"/>
      <c r="E21" s="135"/>
      <c r="F21" s="135"/>
    </row>
    <row r="22" spans="2:6" ht="105.75" customHeight="1" x14ac:dyDescent="0.2">
      <c r="B22" s="26">
        <v>3</v>
      </c>
      <c r="C22" s="27" t="s">
        <v>101</v>
      </c>
      <c r="D22" s="28" t="s">
        <v>102</v>
      </c>
      <c r="E22" s="29" t="s">
        <v>103</v>
      </c>
      <c r="F22" s="30">
        <v>5.8179999999999996</v>
      </c>
    </row>
    <row r="23" spans="2:6" ht="15" x14ac:dyDescent="0.2">
      <c r="B23" s="26"/>
      <c r="C23" s="136" t="s">
        <v>71</v>
      </c>
      <c r="D23" s="137"/>
      <c r="E23" s="137"/>
      <c r="F23" s="31"/>
    </row>
    <row r="24" spans="2:6" ht="15" x14ac:dyDescent="0.2">
      <c r="B24" s="26"/>
      <c r="C24" s="138" t="s">
        <v>104</v>
      </c>
      <c r="D24" s="139"/>
      <c r="E24" s="139"/>
      <c r="F24" s="30">
        <v>72.353999999999999</v>
      </c>
    </row>
    <row r="25" spans="2:6" ht="15" x14ac:dyDescent="0.2">
      <c r="B25" s="26"/>
      <c r="C25" s="138" t="s">
        <v>105</v>
      </c>
      <c r="D25" s="139"/>
      <c r="E25" s="139"/>
      <c r="F25" s="30">
        <v>3.6989999999999998</v>
      </c>
    </row>
    <row r="26" spans="2:6" ht="15" x14ac:dyDescent="0.2">
      <c r="B26" s="26"/>
      <c r="C26" s="138" t="s">
        <v>106</v>
      </c>
      <c r="D26" s="139"/>
      <c r="E26" s="139"/>
      <c r="F26" s="30">
        <v>5.8179999999999996</v>
      </c>
    </row>
    <row r="27" spans="2:6" ht="15" x14ac:dyDescent="0.2">
      <c r="B27" s="26"/>
      <c r="C27" s="138" t="s">
        <v>77</v>
      </c>
      <c r="D27" s="139"/>
      <c r="E27" s="139"/>
      <c r="F27" s="30">
        <v>81.870999999999995</v>
      </c>
    </row>
    <row r="28" spans="2:6" ht="15" x14ac:dyDescent="0.2">
      <c r="B28" s="32"/>
      <c r="C28" s="131" t="s">
        <v>79</v>
      </c>
      <c r="D28" s="132"/>
      <c r="E28" s="132"/>
      <c r="F28" s="33">
        <v>81.870999999999995</v>
      </c>
    </row>
    <row r="29" spans="2:6" ht="9.75" customHeight="1" x14ac:dyDescent="0.2">
      <c r="B29" s="85"/>
      <c r="C29" s="86"/>
      <c r="D29" s="88"/>
      <c r="E29" s="88"/>
      <c r="F29" s="87"/>
    </row>
    <row r="30" spans="2:6" x14ac:dyDescent="0.2">
      <c r="B30" s="67"/>
      <c r="C30" s="89" t="s">
        <v>416</v>
      </c>
      <c r="D30" s="90"/>
      <c r="E30" s="90"/>
      <c r="F30" s="90"/>
    </row>
    <row r="31" spans="2:6" x14ac:dyDescent="0.2">
      <c r="B31" s="21"/>
      <c r="C31" s="59" t="s">
        <v>417</v>
      </c>
      <c r="D31" s="57"/>
      <c r="E31" s="57" t="s">
        <v>418</v>
      </c>
      <c r="F31" s="59"/>
    </row>
    <row r="32" spans="2:6" x14ac:dyDescent="0.2">
      <c r="B32" s="21"/>
      <c r="C32" s="59"/>
      <c r="D32" s="70" t="s">
        <v>380</v>
      </c>
      <c r="E32" s="71" t="s">
        <v>381</v>
      </c>
      <c r="F32" s="59"/>
    </row>
    <row r="33" spans="2:6" ht="9" customHeight="1" x14ac:dyDescent="0.2">
      <c r="B33" s="67"/>
      <c r="C33" s="67"/>
      <c r="D33" s="90"/>
      <c r="E33" s="90"/>
      <c r="F33" s="90"/>
    </row>
    <row r="34" spans="2:6" ht="17.25" customHeight="1" x14ac:dyDescent="0.2">
      <c r="B34" s="21"/>
      <c r="C34" s="59" t="s">
        <v>406</v>
      </c>
      <c r="D34" s="57"/>
      <c r="E34" s="57" t="s">
        <v>408</v>
      </c>
      <c r="F34" s="59"/>
    </row>
    <row r="35" spans="2:6" x14ac:dyDescent="0.2">
      <c r="B35" s="21"/>
      <c r="C35" s="59" t="s">
        <v>407</v>
      </c>
      <c r="D35" s="70" t="s">
        <v>380</v>
      </c>
      <c r="E35" s="71" t="s">
        <v>381</v>
      </c>
      <c r="F35" s="59"/>
    </row>
    <row r="36" spans="2:6" ht="9" customHeight="1" x14ac:dyDescent="0.2">
      <c r="B36" s="67"/>
      <c r="C36" s="67"/>
      <c r="D36" s="90"/>
      <c r="E36" s="90"/>
      <c r="F36" s="90"/>
    </row>
    <row r="37" spans="2:6" x14ac:dyDescent="0.2">
      <c r="B37" s="56"/>
      <c r="C37" s="89" t="s">
        <v>419</v>
      </c>
      <c r="D37" s="18"/>
      <c r="E37" s="19"/>
      <c r="F37" s="34"/>
    </row>
    <row r="38" spans="2:6" x14ac:dyDescent="0.2">
      <c r="B38" s="2"/>
      <c r="C38" s="59" t="s">
        <v>409</v>
      </c>
      <c r="D38" s="57"/>
      <c r="E38" s="57" t="s">
        <v>405</v>
      </c>
      <c r="F38" s="58"/>
    </row>
    <row r="39" spans="2:6" x14ac:dyDescent="0.2">
      <c r="B39" s="21"/>
      <c r="C39" s="59" t="s">
        <v>410</v>
      </c>
      <c r="D39" s="70" t="s">
        <v>380</v>
      </c>
      <c r="E39" s="71" t="s">
        <v>381</v>
      </c>
      <c r="F39" s="60"/>
    </row>
    <row r="40" spans="2:6" x14ac:dyDescent="0.2">
      <c r="B40" s="21"/>
      <c r="C40" s="59"/>
      <c r="D40" s="63"/>
      <c r="E40" s="60"/>
      <c r="F40" s="60"/>
    </row>
    <row r="41" spans="2:6" x14ac:dyDescent="0.2">
      <c r="B41" s="21"/>
      <c r="C41" s="59" t="s">
        <v>420</v>
      </c>
      <c r="D41" s="57"/>
      <c r="E41" s="57" t="s">
        <v>421</v>
      </c>
      <c r="F41" s="59"/>
    </row>
    <row r="42" spans="2:6" x14ac:dyDescent="0.2">
      <c r="B42" s="21"/>
      <c r="C42" s="59"/>
      <c r="D42" s="70" t="s">
        <v>380</v>
      </c>
      <c r="E42" s="71" t="s">
        <v>381</v>
      </c>
      <c r="F42" s="59"/>
    </row>
  </sheetData>
  <mergeCells count="17">
    <mergeCell ref="C28:E28"/>
    <mergeCell ref="C10:F10"/>
    <mergeCell ref="C12:F12"/>
    <mergeCell ref="B17:F17"/>
    <mergeCell ref="B19:F19"/>
    <mergeCell ref="B21:F21"/>
    <mergeCell ref="C23:E23"/>
    <mergeCell ref="C24:E24"/>
    <mergeCell ref="C25:E25"/>
    <mergeCell ref="C26:E26"/>
    <mergeCell ref="C27:E27"/>
    <mergeCell ref="B8:E8"/>
    <mergeCell ref="B2:C2"/>
    <mergeCell ref="D3:F3"/>
    <mergeCell ref="B4:F4"/>
    <mergeCell ref="B5:E5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opLeftCell="B22" zoomScale="115" zoomScaleNormal="115" workbookViewId="0">
      <selection activeCell="I23" sqref="I23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261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9.25" customHeight="1" x14ac:dyDescent="0.2">
      <c r="B7" s="130" t="s">
        <v>404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262</v>
      </c>
      <c r="C15" s="23"/>
      <c r="D15" s="23"/>
      <c r="E15" s="23"/>
      <c r="F15" s="23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34" t="s">
        <v>263</v>
      </c>
      <c r="C18" s="135"/>
      <c r="D18" s="135"/>
      <c r="E18" s="135"/>
      <c r="F18" s="135"/>
    </row>
    <row r="19" spans="2:6" ht="76.5" x14ac:dyDescent="0.2">
      <c r="B19" s="32">
        <v>1</v>
      </c>
      <c r="C19" s="92" t="s">
        <v>264</v>
      </c>
      <c r="D19" s="93" t="s">
        <v>265</v>
      </c>
      <c r="E19" s="94" t="s">
        <v>266</v>
      </c>
      <c r="F19" s="95">
        <v>146.19200000000001</v>
      </c>
    </row>
    <row r="20" spans="2:6" ht="63.75" x14ac:dyDescent="0.2">
      <c r="B20" s="26">
        <v>2</v>
      </c>
      <c r="C20" s="27" t="s">
        <v>267</v>
      </c>
      <c r="D20" s="28" t="s">
        <v>268</v>
      </c>
      <c r="E20" s="29" t="s">
        <v>269</v>
      </c>
      <c r="F20" s="30">
        <v>180.62</v>
      </c>
    </row>
    <row r="21" spans="2:6" ht="21" customHeight="1" x14ac:dyDescent="0.2">
      <c r="B21" s="134" t="s">
        <v>270</v>
      </c>
      <c r="C21" s="135"/>
      <c r="D21" s="135"/>
      <c r="E21" s="135"/>
      <c r="F21" s="135"/>
    </row>
    <row r="22" spans="2:6" ht="102" x14ac:dyDescent="0.2">
      <c r="B22" s="26">
        <v>3</v>
      </c>
      <c r="C22" s="27" t="s">
        <v>271</v>
      </c>
      <c r="D22" s="28" t="s">
        <v>272</v>
      </c>
      <c r="E22" s="29" t="s">
        <v>273</v>
      </c>
      <c r="F22" s="30">
        <v>125.212</v>
      </c>
    </row>
    <row r="23" spans="2:6" ht="89.25" x14ac:dyDescent="0.2">
      <c r="B23" s="26">
        <v>4</v>
      </c>
      <c r="C23" s="27" t="s">
        <v>274</v>
      </c>
      <c r="D23" s="28" t="s">
        <v>275</v>
      </c>
      <c r="E23" s="29" t="s">
        <v>276</v>
      </c>
      <c r="F23" s="30">
        <v>89.084000000000003</v>
      </c>
    </row>
    <row r="24" spans="2:6" ht="21" customHeight="1" x14ac:dyDescent="0.2">
      <c r="B24" s="134" t="s">
        <v>277</v>
      </c>
      <c r="C24" s="135"/>
      <c r="D24" s="135"/>
      <c r="E24" s="135"/>
      <c r="F24" s="135"/>
    </row>
    <row r="25" spans="2:6" ht="89.25" x14ac:dyDescent="0.2">
      <c r="B25" s="26">
        <v>5</v>
      </c>
      <c r="C25" s="27" t="s">
        <v>278</v>
      </c>
      <c r="D25" s="28" t="s">
        <v>279</v>
      </c>
      <c r="E25" s="29" t="s">
        <v>280</v>
      </c>
      <c r="F25" s="30">
        <v>2.86</v>
      </c>
    </row>
    <row r="26" spans="2:6" ht="102" x14ac:dyDescent="0.2">
      <c r="B26" s="32">
        <v>6</v>
      </c>
      <c r="C26" s="92" t="s">
        <v>281</v>
      </c>
      <c r="D26" s="93" t="s">
        <v>69</v>
      </c>
      <c r="E26" s="94" t="s">
        <v>282</v>
      </c>
      <c r="F26" s="95">
        <v>4.5750000000000002</v>
      </c>
    </row>
    <row r="27" spans="2:6" ht="15" x14ac:dyDescent="0.2">
      <c r="B27" s="26"/>
      <c r="C27" s="136"/>
      <c r="D27" s="137"/>
      <c r="E27" s="137"/>
      <c r="F27" s="31"/>
    </row>
    <row r="28" spans="2:6" ht="15" x14ac:dyDescent="0.2">
      <c r="B28" s="26"/>
      <c r="C28" s="136" t="s">
        <v>71</v>
      </c>
      <c r="D28" s="137"/>
      <c r="E28" s="137"/>
      <c r="F28" s="31"/>
    </row>
    <row r="29" spans="2:6" ht="15" x14ac:dyDescent="0.2">
      <c r="B29" s="26"/>
      <c r="C29" s="138" t="s">
        <v>283</v>
      </c>
      <c r="D29" s="139"/>
      <c r="E29" s="139"/>
      <c r="F29" s="30" t="s">
        <v>284</v>
      </c>
    </row>
    <row r="30" spans="2:6" ht="15" x14ac:dyDescent="0.2">
      <c r="B30" s="26"/>
      <c r="C30" s="138" t="s">
        <v>285</v>
      </c>
      <c r="D30" s="139"/>
      <c r="E30" s="139"/>
      <c r="F30" s="30" t="s">
        <v>286</v>
      </c>
    </row>
    <row r="31" spans="2:6" ht="15" x14ac:dyDescent="0.2">
      <c r="B31" s="26"/>
      <c r="C31" s="138" t="s">
        <v>287</v>
      </c>
      <c r="D31" s="139"/>
      <c r="E31" s="139"/>
      <c r="F31" s="30">
        <v>35.167999999999999</v>
      </c>
    </row>
    <row r="32" spans="2:6" ht="15" x14ac:dyDescent="0.2">
      <c r="B32" s="26"/>
      <c r="C32" s="138" t="s">
        <v>77</v>
      </c>
      <c r="D32" s="139"/>
      <c r="E32" s="139"/>
      <c r="F32" s="30" t="s">
        <v>288</v>
      </c>
    </row>
    <row r="33" spans="1:9" ht="15" x14ac:dyDescent="0.2">
      <c r="B33" s="32"/>
      <c r="C33" s="131" t="s">
        <v>79</v>
      </c>
      <c r="D33" s="132"/>
      <c r="E33" s="132"/>
      <c r="F33" s="33">
        <v>2594.6089999999999</v>
      </c>
    </row>
    <row r="34" spans="1:9" x14ac:dyDescent="0.2">
      <c r="B34" s="85"/>
      <c r="C34" s="86"/>
      <c r="D34" s="88"/>
      <c r="E34" s="88"/>
      <c r="F34" s="87"/>
    </row>
    <row r="35" spans="1:9" ht="15" x14ac:dyDescent="0.25">
      <c r="A35" s="59"/>
      <c r="B35" s="67"/>
      <c r="C35" s="89" t="s">
        <v>416</v>
      </c>
      <c r="D35" s="90"/>
      <c r="E35" s="90"/>
      <c r="F35" s="90"/>
      <c r="G35" s="82"/>
      <c r="H35" s="83"/>
      <c r="I35" s="83"/>
    </row>
    <row r="36" spans="1:9" ht="15" x14ac:dyDescent="0.25">
      <c r="A36" s="59"/>
      <c r="B36" s="21"/>
      <c r="C36" s="59" t="s">
        <v>417</v>
      </c>
      <c r="D36" s="57"/>
      <c r="E36" s="57" t="s">
        <v>418</v>
      </c>
      <c r="F36" s="59"/>
      <c r="G36" s="84"/>
      <c r="H36" s="84"/>
      <c r="I36" s="84"/>
    </row>
    <row r="37" spans="1:9" ht="15" x14ac:dyDescent="0.25">
      <c r="A37" s="59"/>
      <c r="B37" s="21"/>
      <c r="C37" s="59"/>
      <c r="D37" s="70" t="s">
        <v>380</v>
      </c>
      <c r="E37" s="71" t="s">
        <v>381</v>
      </c>
      <c r="F37" s="73"/>
      <c r="G37" s="84"/>
      <c r="H37" s="84"/>
      <c r="I37" s="84"/>
    </row>
    <row r="38" spans="1:9" ht="15" x14ac:dyDescent="0.25">
      <c r="A38" s="59"/>
      <c r="B38" s="67"/>
      <c r="C38" s="67"/>
      <c r="D38" s="90"/>
      <c r="E38" s="90"/>
      <c r="F38" s="90"/>
      <c r="G38" s="82"/>
      <c r="H38" s="83"/>
      <c r="I38" s="83"/>
    </row>
    <row r="39" spans="1:9" ht="15" x14ac:dyDescent="0.25">
      <c r="A39" s="59"/>
      <c r="B39" s="21"/>
      <c r="C39" s="59" t="s">
        <v>406</v>
      </c>
      <c r="D39" s="57"/>
      <c r="E39" s="57" t="s">
        <v>408</v>
      </c>
      <c r="F39" s="59"/>
      <c r="G39" s="84"/>
      <c r="H39" s="84"/>
      <c r="I39" s="84"/>
    </row>
    <row r="40" spans="1:9" ht="15" x14ac:dyDescent="0.25">
      <c r="A40" s="59"/>
      <c r="B40" s="21"/>
      <c r="C40" s="59" t="s">
        <v>407</v>
      </c>
      <c r="D40" s="70" t="s">
        <v>380</v>
      </c>
      <c r="E40" s="71" t="s">
        <v>381</v>
      </c>
      <c r="F40" s="73"/>
      <c r="G40" s="84"/>
      <c r="H40" s="84"/>
      <c r="I40" s="84"/>
    </row>
    <row r="41" spans="1:9" ht="18" customHeight="1" x14ac:dyDescent="0.25">
      <c r="A41" s="59"/>
      <c r="B41" s="67"/>
      <c r="C41" s="67"/>
      <c r="D41" s="90"/>
      <c r="E41" s="90"/>
      <c r="F41" s="90"/>
      <c r="G41" s="82"/>
      <c r="H41" s="83"/>
      <c r="I41" s="83"/>
    </row>
    <row r="42" spans="1:9" ht="15" x14ac:dyDescent="0.25">
      <c r="A42" s="59"/>
      <c r="B42" s="56"/>
      <c r="C42" s="89" t="s">
        <v>419</v>
      </c>
      <c r="D42" s="18"/>
      <c r="E42" s="19"/>
      <c r="F42" s="34"/>
      <c r="G42" s="84"/>
      <c r="H42" s="84"/>
      <c r="I42" s="84"/>
    </row>
    <row r="43" spans="1:9" ht="15" x14ac:dyDescent="0.25">
      <c r="A43" s="59"/>
      <c r="B43" s="2"/>
      <c r="C43" s="59" t="s">
        <v>409</v>
      </c>
      <c r="D43" s="57"/>
      <c r="E43" s="57" t="s">
        <v>405</v>
      </c>
      <c r="F43" s="58"/>
      <c r="G43" s="84"/>
      <c r="H43" s="84"/>
      <c r="I43" s="84"/>
    </row>
    <row r="44" spans="1:9" ht="15" x14ac:dyDescent="0.25">
      <c r="A44" s="59"/>
      <c r="B44" s="21"/>
      <c r="C44" s="59" t="s">
        <v>410</v>
      </c>
      <c r="D44" s="70" t="s">
        <v>380</v>
      </c>
      <c r="E44" s="71" t="s">
        <v>381</v>
      </c>
      <c r="F44" s="72"/>
      <c r="G44" s="84"/>
      <c r="H44" s="84"/>
      <c r="I44" s="84"/>
    </row>
    <row r="45" spans="1:9" ht="15" x14ac:dyDescent="0.25">
      <c r="A45" s="59"/>
      <c r="B45" s="21"/>
      <c r="C45" s="59"/>
      <c r="D45" s="63"/>
      <c r="E45" s="60"/>
      <c r="F45" s="60"/>
      <c r="G45" s="84"/>
      <c r="H45" s="84"/>
      <c r="I45" s="84"/>
    </row>
    <row r="46" spans="1:9" ht="15" x14ac:dyDescent="0.25">
      <c r="A46" s="59"/>
      <c r="B46" s="21"/>
      <c r="C46" s="59" t="s">
        <v>420</v>
      </c>
      <c r="D46" s="57"/>
      <c r="E46" s="57" t="s">
        <v>421</v>
      </c>
      <c r="F46" s="59"/>
      <c r="G46" s="84"/>
      <c r="H46" s="84"/>
      <c r="I46" s="84"/>
    </row>
    <row r="47" spans="1:9" ht="15" x14ac:dyDescent="0.25">
      <c r="A47" s="59"/>
      <c r="B47" s="21"/>
      <c r="C47" s="59"/>
      <c r="D47" s="70" t="s">
        <v>380</v>
      </c>
      <c r="E47" s="71" t="s">
        <v>381</v>
      </c>
      <c r="F47" s="73"/>
      <c r="G47" s="91"/>
      <c r="H47" s="84"/>
      <c r="I47" s="84"/>
    </row>
    <row r="48" spans="1:9" x14ac:dyDescent="0.2">
      <c r="A48" s="59"/>
      <c r="B48" s="59"/>
      <c r="C48" s="59"/>
      <c r="D48" s="59"/>
      <c r="E48" s="59"/>
      <c r="F48" s="59"/>
    </row>
    <row r="49" spans="1:6" x14ac:dyDescent="0.2">
      <c r="A49" s="59"/>
      <c r="B49" s="59"/>
      <c r="C49" s="59"/>
      <c r="D49" s="59"/>
      <c r="E49" s="59"/>
      <c r="F49" s="59"/>
    </row>
    <row r="50" spans="1:6" x14ac:dyDescent="0.2">
      <c r="A50" s="59"/>
      <c r="B50" s="59"/>
      <c r="C50" s="59"/>
      <c r="D50" s="59"/>
      <c r="E50" s="59"/>
      <c r="F50" s="59"/>
    </row>
    <row r="51" spans="1:6" x14ac:dyDescent="0.2">
      <c r="A51" s="59"/>
      <c r="B51" s="59"/>
      <c r="C51" s="59"/>
      <c r="D51" s="59"/>
      <c r="E51" s="59"/>
      <c r="F51" s="59"/>
    </row>
  </sheetData>
  <mergeCells count="18">
    <mergeCell ref="C33:E33"/>
    <mergeCell ref="C11:F11"/>
    <mergeCell ref="C13:F13"/>
    <mergeCell ref="B18:F18"/>
    <mergeCell ref="B21:F21"/>
    <mergeCell ref="B24:F24"/>
    <mergeCell ref="C27:E27"/>
    <mergeCell ref="C28:E28"/>
    <mergeCell ref="C29:E29"/>
    <mergeCell ref="C30:E30"/>
    <mergeCell ref="C31:E31"/>
    <mergeCell ref="C32:E32"/>
    <mergeCell ref="B8:E8"/>
    <mergeCell ref="B2:C2"/>
    <mergeCell ref="D3:F3"/>
    <mergeCell ref="B4:F4"/>
    <mergeCell ref="B5:E5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0"/>
  <sheetViews>
    <sheetView showGridLines="0" topLeftCell="B40" zoomScale="115" zoomScaleNormal="115" workbookViewId="0">
      <selection activeCell="D20" sqref="D20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7"/>
      <c r="C3" s="7"/>
      <c r="D3" s="126" t="s">
        <v>4</v>
      </c>
      <c r="E3" s="126"/>
      <c r="F3" s="127"/>
    </row>
    <row r="4" spans="2:6" ht="24.6" customHeight="1" x14ac:dyDescent="0.2">
      <c r="B4" s="128" t="s">
        <v>353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30" customHeight="1" x14ac:dyDescent="0.2">
      <c r="B7" s="130" t="s">
        <v>403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7"/>
      <c r="D14" s="7"/>
      <c r="E14" s="7"/>
      <c r="F14" s="7"/>
    </row>
    <row r="15" spans="2:6" ht="16.5" customHeight="1" outlineLevel="1" x14ac:dyDescent="0.2">
      <c r="B15" s="22" t="s">
        <v>10</v>
      </c>
      <c r="C15" s="7"/>
      <c r="D15" s="7"/>
      <c r="E15" s="7"/>
      <c r="F15" s="7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34" t="s">
        <v>13</v>
      </c>
      <c r="C18" s="135"/>
      <c r="D18" s="135"/>
      <c r="E18" s="135"/>
      <c r="F18" s="135"/>
    </row>
    <row r="19" spans="2:6" ht="76.5" x14ac:dyDescent="0.2">
      <c r="B19" s="32">
        <v>1</v>
      </c>
      <c r="C19" s="92" t="s">
        <v>14</v>
      </c>
      <c r="D19" s="93" t="s">
        <v>15</v>
      </c>
      <c r="E19" s="94" t="s">
        <v>16</v>
      </c>
      <c r="F19" s="95">
        <v>0.312</v>
      </c>
    </row>
    <row r="20" spans="2:6" ht="76.5" x14ac:dyDescent="0.2">
      <c r="B20" s="26">
        <v>2</v>
      </c>
      <c r="C20" s="27" t="s">
        <v>17</v>
      </c>
      <c r="D20" s="28" t="s">
        <v>18</v>
      </c>
      <c r="E20" s="29" t="s">
        <v>19</v>
      </c>
      <c r="F20" s="30">
        <v>33.228000000000002</v>
      </c>
    </row>
    <row r="21" spans="2:6" ht="76.5" x14ac:dyDescent="0.2">
      <c r="B21" s="26">
        <v>3</v>
      </c>
      <c r="C21" s="27" t="s">
        <v>20</v>
      </c>
      <c r="D21" s="28" t="s">
        <v>21</v>
      </c>
      <c r="E21" s="29" t="s">
        <v>22</v>
      </c>
      <c r="F21" s="30">
        <v>1.248</v>
      </c>
    </row>
    <row r="22" spans="2:6" ht="76.5" x14ac:dyDescent="0.2">
      <c r="B22" s="26">
        <v>4</v>
      </c>
      <c r="C22" s="27" t="s">
        <v>23</v>
      </c>
      <c r="D22" s="28" t="s">
        <v>24</v>
      </c>
      <c r="E22" s="29" t="s">
        <v>25</v>
      </c>
      <c r="F22" s="30">
        <v>2.9769999999999999</v>
      </c>
    </row>
    <row r="23" spans="2:6" ht="76.5" x14ac:dyDescent="0.2">
      <c r="B23" s="26">
        <v>5</v>
      </c>
      <c r="C23" s="27" t="s">
        <v>26</v>
      </c>
      <c r="D23" s="28" t="s">
        <v>27</v>
      </c>
      <c r="E23" s="29" t="s">
        <v>28</v>
      </c>
      <c r="F23" s="30">
        <v>9.0999999999999998E-2</v>
      </c>
    </row>
    <row r="24" spans="2:6" ht="21" customHeight="1" x14ac:dyDescent="0.2">
      <c r="B24" s="134" t="s">
        <v>29</v>
      </c>
      <c r="C24" s="135"/>
      <c r="D24" s="135"/>
      <c r="E24" s="135"/>
      <c r="F24" s="135"/>
    </row>
    <row r="25" spans="2:6" ht="76.5" x14ac:dyDescent="0.2">
      <c r="B25" s="26">
        <v>6</v>
      </c>
      <c r="C25" s="27" t="s">
        <v>30</v>
      </c>
      <c r="D25" s="28" t="s">
        <v>31</v>
      </c>
      <c r="E25" s="29" t="s">
        <v>32</v>
      </c>
      <c r="F25" s="30">
        <v>2.137</v>
      </c>
    </row>
    <row r="26" spans="2:6" ht="76.5" x14ac:dyDescent="0.2">
      <c r="B26" s="32">
        <v>7</v>
      </c>
      <c r="C26" s="92" t="s">
        <v>33</v>
      </c>
      <c r="D26" s="93" t="s">
        <v>34</v>
      </c>
      <c r="E26" s="94" t="s">
        <v>35</v>
      </c>
      <c r="F26" s="95">
        <v>5.5E-2</v>
      </c>
    </row>
    <row r="27" spans="2:6" ht="76.5" x14ac:dyDescent="0.2">
      <c r="B27" s="26">
        <v>8</v>
      </c>
      <c r="C27" s="27" t="s">
        <v>36</v>
      </c>
      <c r="D27" s="28" t="s">
        <v>37</v>
      </c>
      <c r="E27" s="29" t="s">
        <v>38</v>
      </c>
      <c r="F27" s="30">
        <v>7.5999999999999998E-2</v>
      </c>
    </row>
    <row r="28" spans="2:6" ht="76.5" x14ac:dyDescent="0.2">
      <c r="B28" s="26">
        <v>9</v>
      </c>
      <c r="C28" s="27" t="s">
        <v>39</v>
      </c>
      <c r="D28" s="28" t="s">
        <v>40</v>
      </c>
      <c r="E28" s="29" t="s">
        <v>41</v>
      </c>
      <c r="F28" s="30">
        <v>6.2E-2</v>
      </c>
    </row>
    <row r="29" spans="2:6" ht="76.5" x14ac:dyDescent="0.2">
      <c r="B29" s="26">
        <v>10</v>
      </c>
      <c r="C29" s="27" t="s">
        <v>42</v>
      </c>
      <c r="D29" s="28" t="s">
        <v>43</v>
      </c>
      <c r="E29" s="29" t="s">
        <v>44</v>
      </c>
      <c r="F29" s="30">
        <v>0.11600000000000001</v>
      </c>
    </row>
    <row r="30" spans="2:6" ht="76.5" x14ac:dyDescent="0.2">
      <c r="B30" s="26">
        <v>11</v>
      </c>
      <c r="C30" s="27" t="s">
        <v>45</v>
      </c>
      <c r="D30" s="28" t="s">
        <v>46</v>
      </c>
      <c r="E30" s="29" t="s">
        <v>47</v>
      </c>
      <c r="F30" s="30">
        <v>0.20200000000000001</v>
      </c>
    </row>
    <row r="31" spans="2:6" ht="21" customHeight="1" x14ac:dyDescent="0.2">
      <c r="B31" s="134" t="s">
        <v>48</v>
      </c>
      <c r="C31" s="135"/>
      <c r="D31" s="135"/>
      <c r="E31" s="135"/>
      <c r="F31" s="135"/>
    </row>
    <row r="32" spans="2:6" ht="76.5" x14ac:dyDescent="0.2">
      <c r="B32" s="32">
        <v>12</v>
      </c>
      <c r="C32" s="92" t="s">
        <v>49</v>
      </c>
      <c r="D32" s="93" t="s">
        <v>50</v>
      </c>
      <c r="E32" s="94" t="s">
        <v>51</v>
      </c>
      <c r="F32" s="95">
        <v>1.2</v>
      </c>
    </row>
    <row r="33" spans="1:6" ht="89.25" x14ac:dyDescent="0.2">
      <c r="B33" s="26">
        <v>13</v>
      </c>
      <c r="C33" s="27" t="s">
        <v>52</v>
      </c>
      <c r="D33" s="28" t="s">
        <v>53</v>
      </c>
      <c r="E33" s="29" t="s">
        <v>54</v>
      </c>
      <c r="F33" s="30"/>
    </row>
    <row r="34" spans="1:6" ht="89.25" x14ac:dyDescent="0.2">
      <c r="B34" s="26">
        <v>14</v>
      </c>
      <c r="C34" s="27" t="s">
        <v>55</v>
      </c>
      <c r="D34" s="28" t="s">
        <v>56</v>
      </c>
      <c r="E34" s="29" t="s">
        <v>57</v>
      </c>
      <c r="F34" s="30"/>
    </row>
    <row r="35" spans="1:6" ht="89.25" x14ac:dyDescent="0.2">
      <c r="B35" s="26">
        <v>15</v>
      </c>
      <c r="C35" s="27" t="s">
        <v>58</v>
      </c>
      <c r="D35" s="28" t="s">
        <v>59</v>
      </c>
      <c r="E35" s="29" t="s">
        <v>60</v>
      </c>
      <c r="F35" s="30"/>
    </row>
    <row r="36" spans="1:6" ht="76.5" x14ac:dyDescent="0.2">
      <c r="B36" s="26">
        <v>16</v>
      </c>
      <c r="C36" s="27" t="s">
        <v>61</v>
      </c>
      <c r="D36" s="28" t="s">
        <v>62</v>
      </c>
      <c r="E36" s="29" t="s">
        <v>63</v>
      </c>
      <c r="F36" s="30">
        <v>1.6E-2</v>
      </c>
    </row>
    <row r="37" spans="1:6" ht="21" customHeight="1" x14ac:dyDescent="0.2">
      <c r="B37" s="134" t="s">
        <v>64</v>
      </c>
      <c r="C37" s="135"/>
      <c r="D37" s="135"/>
      <c r="E37" s="135"/>
      <c r="F37" s="135"/>
    </row>
    <row r="38" spans="1:6" ht="76.5" x14ac:dyDescent="0.2">
      <c r="A38" s="17"/>
      <c r="B38" s="32">
        <v>17</v>
      </c>
      <c r="C38" s="92" t="s">
        <v>65</v>
      </c>
      <c r="D38" s="93" t="s">
        <v>66</v>
      </c>
      <c r="E38" s="94" t="s">
        <v>67</v>
      </c>
      <c r="F38" s="95">
        <v>0.28100000000000003</v>
      </c>
    </row>
    <row r="39" spans="1:6" ht="102" x14ac:dyDescent="0.2">
      <c r="B39" s="96">
        <v>18</v>
      </c>
      <c r="C39" s="97" t="s">
        <v>68</v>
      </c>
      <c r="D39" s="98" t="s">
        <v>69</v>
      </c>
      <c r="E39" s="99" t="s">
        <v>70</v>
      </c>
      <c r="F39" s="100">
        <v>0.45</v>
      </c>
    </row>
    <row r="40" spans="1:6" ht="15" x14ac:dyDescent="0.2">
      <c r="B40" s="26"/>
      <c r="C40" s="136" t="s">
        <v>71</v>
      </c>
      <c r="D40" s="137"/>
      <c r="E40" s="137"/>
      <c r="F40" s="31"/>
    </row>
    <row r="41" spans="1:6" ht="15" x14ac:dyDescent="0.2">
      <c r="B41" s="26"/>
      <c r="C41" s="138" t="s">
        <v>72</v>
      </c>
      <c r="D41" s="139"/>
      <c r="E41" s="139"/>
      <c r="F41" s="30" t="s">
        <v>73</v>
      </c>
    </row>
    <row r="42" spans="1:6" ht="15" x14ac:dyDescent="0.2">
      <c r="B42" s="26"/>
      <c r="C42" s="138" t="s">
        <v>74</v>
      </c>
      <c r="D42" s="139"/>
      <c r="E42" s="139"/>
      <c r="F42" s="30">
        <v>142.27699999999999</v>
      </c>
    </row>
    <row r="43" spans="1:6" ht="15" x14ac:dyDescent="0.2">
      <c r="B43" s="26"/>
      <c r="C43" s="138" t="s">
        <v>75</v>
      </c>
      <c r="D43" s="139"/>
      <c r="E43" s="139"/>
      <c r="F43" s="30">
        <v>65.335999999999999</v>
      </c>
    </row>
    <row r="44" spans="1:6" ht="15" x14ac:dyDescent="0.2">
      <c r="B44" s="26"/>
      <c r="C44" s="138" t="s">
        <v>76</v>
      </c>
      <c r="D44" s="139"/>
      <c r="E44" s="139"/>
      <c r="F44" s="30">
        <v>39.277000000000001</v>
      </c>
    </row>
    <row r="45" spans="1:6" ht="15" x14ac:dyDescent="0.2">
      <c r="B45" s="26"/>
      <c r="C45" s="138" t="s">
        <v>77</v>
      </c>
      <c r="D45" s="139"/>
      <c r="E45" s="139"/>
      <c r="F45" s="30" t="s">
        <v>78</v>
      </c>
    </row>
    <row r="46" spans="1:6" ht="15" x14ac:dyDescent="0.2">
      <c r="B46" s="32"/>
      <c r="C46" s="131" t="s">
        <v>79</v>
      </c>
      <c r="D46" s="132"/>
      <c r="E46" s="132"/>
      <c r="F46" s="33">
        <v>2280.893</v>
      </c>
    </row>
    <row r="47" spans="1:6" x14ac:dyDescent="0.2">
      <c r="B47" s="85"/>
      <c r="C47" s="86"/>
      <c r="D47" s="88"/>
      <c r="E47" s="88"/>
      <c r="F47" s="87"/>
    </row>
    <row r="48" spans="1:6" x14ac:dyDescent="0.2">
      <c r="B48" s="67"/>
      <c r="C48" s="89" t="s">
        <v>416</v>
      </c>
      <c r="D48" s="90"/>
      <c r="E48" s="90"/>
      <c r="F48" s="90"/>
    </row>
    <row r="49" spans="2:6" x14ac:dyDescent="0.2">
      <c r="B49" s="21"/>
      <c r="C49" s="59" t="s">
        <v>417</v>
      </c>
      <c r="D49" s="57"/>
      <c r="E49" s="57" t="s">
        <v>418</v>
      </c>
      <c r="F49" s="59"/>
    </row>
    <row r="50" spans="2:6" x14ac:dyDescent="0.2">
      <c r="B50" s="21"/>
      <c r="C50" s="59"/>
      <c r="D50" s="70" t="s">
        <v>380</v>
      </c>
      <c r="E50" s="71" t="s">
        <v>381</v>
      </c>
      <c r="F50" s="73"/>
    </row>
    <row r="51" spans="2:6" x14ac:dyDescent="0.2">
      <c r="B51" s="67"/>
      <c r="C51" s="67"/>
      <c r="D51" s="90"/>
      <c r="E51" s="90"/>
      <c r="F51" s="90"/>
    </row>
    <row r="52" spans="2:6" x14ac:dyDescent="0.2">
      <c r="B52" s="21"/>
      <c r="C52" s="59" t="s">
        <v>406</v>
      </c>
      <c r="D52" s="57"/>
      <c r="E52" s="57" t="s">
        <v>408</v>
      </c>
      <c r="F52" s="59"/>
    </row>
    <row r="53" spans="2:6" ht="13.5" customHeight="1" x14ac:dyDescent="0.2">
      <c r="B53" s="21"/>
      <c r="C53" s="59" t="s">
        <v>407</v>
      </c>
      <c r="D53" s="70" t="s">
        <v>380</v>
      </c>
      <c r="E53" s="71" t="s">
        <v>381</v>
      </c>
      <c r="F53" s="73"/>
    </row>
    <row r="54" spans="2:6" x14ac:dyDescent="0.2">
      <c r="B54" s="67"/>
      <c r="C54" s="67"/>
      <c r="D54" s="90"/>
      <c r="E54" s="90"/>
      <c r="F54" s="90"/>
    </row>
    <row r="55" spans="2:6" x14ac:dyDescent="0.2">
      <c r="B55" s="56"/>
      <c r="C55" s="89" t="s">
        <v>419</v>
      </c>
      <c r="D55" s="18"/>
      <c r="E55" s="19"/>
      <c r="F55" s="34"/>
    </row>
    <row r="56" spans="2:6" x14ac:dyDescent="0.2">
      <c r="B56" s="2"/>
      <c r="C56" s="59" t="s">
        <v>409</v>
      </c>
      <c r="D56" s="57"/>
      <c r="E56" s="57" t="s">
        <v>405</v>
      </c>
      <c r="F56" s="58"/>
    </row>
    <row r="57" spans="2:6" x14ac:dyDescent="0.2">
      <c r="B57" s="21"/>
      <c r="C57" s="59" t="s">
        <v>410</v>
      </c>
      <c r="D57" s="70" t="s">
        <v>380</v>
      </c>
      <c r="E57" s="71" t="s">
        <v>381</v>
      </c>
      <c r="F57" s="72"/>
    </row>
    <row r="58" spans="2:6" x14ac:dyDescent="0.2">
      <c r="B58" s="21"/>
      <c r="C58" s="59"/>
      <c r="D58" s="63"/>
      <c r="E58" s="60"/>
      <c r="F58" s="60"/>
    </row>
    <row r="59" spans="2:6" x14ac:dyDescent="0.2">
      <c r="B59" s="21"/>
      <c r="C59" s="59" t="s">
        <v>420</v>
      </c>
      <c r="D59" s="57"/>
      <c r="E59" s="57" t="s">
        <v>421</v>
      </c>
      <c r="F59" s="59"/>
    </row>
    <row r="60" spans="2:6" x14ac:dyDescent="0.2">
      <c r="B60" s="21"/>
      <c r="C60" s="59"/>
      <c r="D60" s="70" t="s">
        <v>380</v>
      </c>
      <c r="E60" s="71" t="s">
        <v>381</v>
      </c>
      <c r="F60" s="73"/>
    </row>
  </sheetData>
  <mergeCells count="19">
    <mergeCell ref="C46:E46"/>
    <mergeCell ref="C40:E40"/>
    <mergeCell ref="C41:E41"/>
    <mergeCell ref="C42:E42"/>
    <mergeCell ref="C43:E43"/>
    <mergeCell ref="C44:E44"/>
    <mergeCell ref="B18:F18"/>
    <mergeCell ref="B24:F24"/>
    <mergeCell ref="B31:F31"/>
    <mergeCell ref="B37:F37"/>
    <mergeCell ref="C45:E45"/>
    <mergeCell ref="B2:C2"/>
    <mergeCell ref="D3:F3"/>
    <mergeCell ref="B5:E5"/>
    <mergeCell ref="C13:F13"/>
    <mergeCell ref="B8:E8"/>
    <mergeCell ref="C11:F11"/>
    <mergeCell ref="B4:F4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0"/>
  <sheetViews>
    <sheetView showGridLines="0" topLeftCell="B40" zoomScale="115" zoomScaleNormal="115" workbookViewId="0">
      <selection activeCell="B41" sqref="A41:XFD41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359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6.25" customHeight="1" x14ac:dyDescent="0.2">
      <c r="B7" s="130" t="s">
        <v>402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289</v>
      </c>
      <c r="C15" s="23"/>
      <c r="D15" s="23"/>
      <c r="E15" s="23"/>
      <c r="F15" s="23"/>
    </row>
    <row r="16" spans="2:6" x14ac:dyDescent="0.2">
      <c r="B16" s="2"/>
      <c r="C16" s="2"/>
      <c r="D16" s="5"/>
      <c r="E16" s="5"/>
      <c r="F16" s="6"/>
    </row>
    <row r="17" spans="2:6" ht="79.900000000000006" customHeight="1" x14ac:dyDescent="0.2">
      <c r="B17" s="8" t="s">
        <v>2</v>
      </c>
      <c r="C17" s="14" t="s">
        <v>3</v>
      </c>
      <c r="D17" s="14" t="s">
        <v>8</v>
      </c>
      <c r="E17" s="20" t="s">
        <v>11</v>
      </c>
      <c r="F17" s="20" t="s">
        <v>12</v>
      </c>
    </row>
    <row r="18" spans="2:6" x14ac:dyDescent="0.2">
      <c r="B18" s="24">
        <v>1</v>
      </c>
      <c r="C18" s="25">
        <v>2</v>
      </c>
      <c r="D18" s="25">
        <v>3</v>
      </c>
      <c r="E18" s="24">
        <v>4</v>
      </c>
      <c r="F18" s="24">
        <v>5</v>
      </c>
    </row>
    <row r="19" spans="2:6" ht="21" customHeight="1" x14ac:dyDescent="0.2">
      <c r="B19" s="134" t="s">
        <v>290</v>
      </c>
      <c r="C19" s="135"/>
      <c r="D19" s="135"/>
      <c r="E19" s="135"/>
      <c r="F19" s="135"/>
    </row>
    <row r="20" spans="2:6" ht="21" customHeight="1" x14ac:dyDescent="0.2">
      <c r="B20" s="140" t="s">
        <v>233</v>
      </c>
      <c r="C20" s="141"/>
      <c r="D20" s="141"/>
      <c r="E20" s="141"/>
      <c r="F20" s="141"/>
    </row>
    <row r="21" spans="2:6" ht="76.5" x14ac:dyDescent="0.2">
      <c r="B21" s="32">
        <v>1</v>
      </c>
      <c r="C21" s="92" t="s">
        <v>291</v>
      </c>
      <c r="D21" s="93" t="s">
        <v>292</v>
      </c>
      <c r="E21" s="94" t="s">
        <v>293</v>
      </c>
      <c r="F21" s="95">
        <v>0.24399999999999999</v>
      </c>
    </row>
    <row r="22" spans="2:6" ht="76.5" x14ac:dyDescent="0.2">
      <c r="B22" s="26">
        <v>2</v>
      </c>
      <c r="C22" s="27" t="s">
        <v>294</v>
      </c>
      <c r="D22" s="28" t="s">
        <v>295</v>
      </c>
      <c r="E22" s="29" t="s">
        <v>296</v>
      </c>
      <c r="F22" s="30">
        <v>6.8000000000000005E-2</v>
      </c>
    </row>
    <row r="23" spans="2:6" ht="76.5" x14ac:dyDescent="0.2">
      <c r="B23" s="26">
        <v>3</v>
      </c>
      <c r="C23" s="27" t="s">
        <v>297</v>
      </c>
      <c r="D23" s="28" t="s">
        <v>298</v>
      </c>
      <c r="E23" s="29" t="s">
        <v>299</v>
      </c>
      <c r="F23" s="30">
        <v>0.18</v>
      </c>
    </row>
    <row r="24" spans="2:6" ht="76.5" x14ac:dyDescent="0.2">
      <c r="B24" s="26">
        <v>4</v>
      </c>
      <c r="C24" s="27" t="s">
        <v>300</v>
      </c>
      <c r="D24" s="28" t="s">
        <v>301</v>
      </c>
      <c r="E24" s="29" t="s">
        <v>302</v>
      </c>
      <c r="F24" s="30">
        <v>2E-3</v>
      </c>
    </row>
    <row r="25" spans="2:6" ht="76.5" x14ac:dyDescent="0.2">
      <c r="B25" s="26">
        <v>5</v>
      </c>
      <c r="C25" s="27" t="s">
        <v>303</v>
      </c>
      <c r="D25" s="28" t="s">
        <v>304</v>
      </c>
      <c r="E25" s="29" t="s">
        <v>305</v>
      </c>
      <c r="F25" s="30">
        <v>1.4E-2</v>
      </c>
    </row>
    <row r="26" spans="2:6" ht="76.5" x14ac:dyDescent="0.2">
      <c r="B26" s="26">
        <v>6</v>
      </c>
      <c r="C26" s="27" t="s">
        <v>306</v>
      </c>
      <c r="D26" s="28" t="s">
        <v>307</v>
      </c>
      <c r="E26" s="29" t="s">
        <v>308</v>
      </c>
      <c r="F26" s="30">
        <v>3.0000000000000001E-3</v>
      </c>
    </row>
    <row r="27" spans="2:6" ht="76.5" x14ac:dyDescent="0.2">
      <c r="B27" s="32">
        <v>7</v>
      </c>
      <c r="C27" s="92" t="s">
        <v>309</v>
      </c>
      <c r="D27" s="93" t="s">
        <v>310</v>
      </c>
      <c r="E27" s="94" t="s">
        <v>311</v>
      </c>
      <c r="F27" s="95">
        <v>3.0000000000000001E-3</v>
      </c>
    </row>
    <row r="28" spans="2:6" ht="76.5" x14ac:dyDescent="0.2">
      <c r="B28" s="26">
        <v>8</v>
      </c>
      <c r="C28" s="27" t="s">
        <v>312</v>
      </c>
      <c r="D28" s="28" t="s">
        <v>313</v>
      </c>
      <c r="E28" s="29" t="s">
        <v>302</v>
      </c>
      <c r="F28" s="30">
        <v>2E-3</v>
      </c>
    </row>
    <row r="29" spans="2:6" ht="76.5" x14ac:dyDescent="0.2">
      <c r="B29" s="26">
        <v>9</v>
      </c>
      <c r="C29" s="27" t="s">
        <v>314</v>
      </c>
      <c r="D29" s="28" t="s">
        <v>315</v>
      </c>
      <c r="E29" s="29" t="s">
        <v>316</v>
      </c>
      <c r="F29" s="30">
        <v>2.5999999999999999E-2</v>
      </c>
    </row>
    <row r="30" spans="2:6" ht="76.5" x14ac:dyDescent="0.2">
      <c r="B30" s="26">
        <v>10</v>
      </c>
      <c r="C30" s="27" t="s">
        <v>317</v>
      </c>
      <c r="D30" s="28" t="s">
        <v>318</v>
      </c>
      <c r="E30" s="29" t="s">
        <v>319</v>
      </c>
      <c r="F30" s="30">
        <v>1.2999999999999999E-2</v>
      </c>
    </row>
    <row r="31" spans="2:6" ht="76.5" x14ac:dyDescent="0.2">
      <c r="B31" s="26">
        <v>11</v>
      </c>
      <c r="C31" s="27" t="s">
        <v>320</v>
      </c>
      <c r="D31" s="28" t="s">
        <v>321</v>
      </c>
      <c r="E31" s="29" t="s">
        <v>322</v>
      </c>
      <c r="F31" s="30">
        <v>0.158</v>
      </c>
    </row>
    <row r="32" spans="2:6" ht="76.5" x14ac:dyDescent="0.2">
      <c r="B32" s="26">
        <v>12</v>
      </c>
      <c r="C32" s="27" t="s">
        <v>323</v>
      </c>
      <c r="D32" s="28" t="s">
        <v>324</v>
      </c>
      <c r="E32" s="29" t="s">
        <v>325</v>
      </c>
      <c r="F32" s="30">
        <v>0.308</v>
      </c>
    </row>
    <row r="33" spans="1:6" ht="76.5" x14ac:dyDescent="0.2">
      <c r="B33" s="32">
        <v>13</v>
      </c>
      <c r="C33" s="92" t="s">
        <v>326</v>
      </c>
      <c r="D33" s="93" t="s">
        <v>327</v>
      </c>
      <c r="E33" s="94" t="s">
        <v>328</v>
      </c>
      <c r="F33" s="95">
        <v>0.31</v>
      </c>
    </row>
    <row r="34" spans="1:6" ht="76.5" x14ac:dyDescent="0.2">
      <c r="B34" s="26">
        <v>14</v>
      </c>
      <c r="C34" s="27" t="s">
        <v>329</v>
      </c>
      <c r="D34" s="28" t="s">
        <v>330</v>
      </c>
      <c r="E34" s="29" t="s">
        <v>331</v>
      </c>
      <c r="F34" s="30">
        <v>7.5999999999999998E-2</v>
      </c>
    </row>
    <row r="35" spans="1:6" ht="76.5" x14ac:dyDescent="0.2">
      <c r="B35" s="26">
        <v>15</v>
      </c>
      <c r="C35" s="27" t="s">
        <v>332</v>
      </c>
      <c r="D35" s="28" t="s">
        <v>333</v>
      </c>
      <c r="E35" s="29" t="s">
        <v>334</v>
      </c>
      <c r="F35" s="30">
        <v>7.8E-2</v>
      </c>
    </row>
    <row r="36" spans="1:6" ht="76.5" x14ac:dyDescent="0.2">
      <c r="B36" s="26">
        <v>16</v>
      </c>
      <c r="C36" s="27" t="s">
        <v>335</v>
      </c>
      <c r="D36" s="28" t="s">
        <v>336</v>
      </c>
      <c r="E36" s="29" t="s">
        <v>337</v>
      </c>
      <c r="F36" s="30">
        <v>9.8000000000000004E-2</v>
      </c>
    </row>
    <row r="37" spans="1:6" ht="76.5" x14ac:dyDescent="0.2">
      <c r="B37" s="26">
        <v>17</v>
      </c>
      <c r="C37" s="27" t="s">
        <v>338</v>
      </c>
      <c r="D37" s="28" t="s">
        <v>339</v>
      </c>
      <c r="E37" s="29" t="s">
        <v>340</v>
      </c>
      <c r="F37" s="30">
        <v>0.66200000000000003</v>
      </c>
    </row>
    <row r="38" spans="1:6" ht="76.5" x14ac:dyDescent="0.2">
      <c r="B38" s="26">
        <v>18</v>
      </c>
      <c r="C38" s="27" t="s">
        <v>341</v>
      </c>
      <c r="D38" s="28" t="s">
        <v>342</v>
      </c>
      <c r="E38" s="29" t="s">
        <v>343</v>
      </c>
      <c r="F38" s="30">
        <v>0.20100000000000001</v>
      </c>
    </row>
    <row r="39" spans="1:6" ht="76.5" x14ac:dyDescent="0.2">
      <c r="A39" s="17"/>
      <c r="B39" s="32">
        <v>19</v>
      </c>
      <c r="C39" s="92" t="s">
        <v>344</v>
      </c>
      <c r="D39" s="93" t="s">
        <v>345</v>
      </c>
      <c r="E39" s="94" t="s">
        <v>346</v>
      </c>
      <c r="F39" s="95">
        <v>0.8</v>
      </c>
    </row>
    <row r="40" spans="1:6" ht="76.5" x14ac:dyDescent="0.2">
      <c r="B40" s="96">
        <v>20</v>
      </c>
      <c r="C40" s="97" t="s">
        <v>347</v>
      </c>
      <c r="D40" s="98" t="s">
        <v>348</v>
      </c>
      <c r="E40" s="99" t="s">
        <v>349</v>
      </c>
      <c r="F40" s="100">
        <v>3.0000000000000001E-3</v>
      </c>
    </row>
    <row r="41" spans="1:6" ht="15" x14ac:dyDescent="0.2">
      <c r="B41" s="26"/>
      <c r="C41" s="136" t="s">
        <v>71</v>
      </c>
      <c r="D41" s="137"/>
      <c r="E41" s="137"/>
      <c r="F41" s="31"/>
    </row>
    <row r="42" spans="1:6" ht="15" x14ac:dyDescent="0.2">
      <c r="B42" s="26"/>
      <c r="C42" s="138" t="s">
        <v>350</v>
      </c>
      <c r="D42" s="139"/>
      <c r="E42" s="139"/>
      <c r="F42" s="30">
        <v>0.24399999999999999</v>
      </c>
    </row>
    <row r="43" spans="1:6" ht="15" x14ac:dyDescent="0.2">
      <c r="B43" s="26"/>
      <c r="C43" s="138" t="s">
        <v>351</v>
      </c>
      <c r="D43" s="139"/>
      <c r="E43" s="139"/>
      <c r="F43" s="30">
        <v>3.0049999999999999</v>
      </c>
    </row>
    <row r="44" spans="1:6" ht="15" x14ac:dyDescent="0.2">
      <c r="B44" s="26"/>
      <c r="C44" s="138" t="s">
        <v>77</v>
      </c>
      <c r="D44" s="139"/>
      <c r="E44" s="139"/>
      <c r="F44" s="30">
        <v>3.2490000000000001</v>
      </c>
    </row>
    <row r="45" spans="1:6" ht="15" x14ac:dyDescent="0.2">
      <c r="B45" s="26"/>
      <c r="C45" s="138" t="s">
        <v>352</v>
      </c>
      <c r="D45" s="139"/>
      <c r="E45" s="139"/>
      <c r="F45" s="30">
        <v>174.56899999999999</v>
      </c>
    </row>
    <row r="46" spans="1:6" ht="15" x14ac:dyDescent="0.2">
      <c r="B46" s="32"/>
      <c r="C46" s="131" t="s">
        <v>79</v>
      </c>
      <c r="D46" s="132"/>
      <c r="E46" s="132"/>
      <c r="F46" s="33">
        <v>174.56899999999999</v>
      </c>
    </row>
    <row r="47" spans="1:6" x14ac:dyDescent="0.2">
      <c r="B47" s="85"/>
      <c r="C47" s="86"/>
      <c r="D47" s="88"/>
      <c r="E47" s="88"/>
      <c r="F47" s="87"/>
    </row>
    <row r="48" spans="1:6" x14ac:dyDescent="0.2">
      <c r="B48" s="67"/>
      <c r="C48" s="89" t="s">
        <v>416</v>
      </c>
      <c r="D48" s="90"/>
      <c r="E48" s="90"/>
      <c r="F48" s="90"/>
    </row>
    <row r="49" spans="2:6" x14ac:dyDescent="0.2">
      <c r="B49" s="21"/>
      <c r="C49" s="59" t="s">
        <v>417</v>
      </c>
      <c r="D49" s="57"/>
      <c r="E49" s="57" t="s">
        <v>418</v>
      </c>
      <c r="F49" s="59"/>
    </row>
    <row r="50" spans="2:6" x14ac:dyDescent="0.2">
      <c r="B50" s="21"/>
      <c r="C50" s="59"/>
      <c r="D50" s="70" t="s">
        <v>380</v>
      </c>
      <c r="E50" s="71" t="s">
        <v>381</v>
      </c>
      <c r="F50" s="73"/>
    </row>
    <row r="51" spans="2:6" x14ac:dyDescent="0.2">
      <c r="B51" s="67"/>
      <c r="C51" s="67"/>
      <c r="D51" s="90"/>
      <c r="E51" s="90"/>
      <c r="F51" s="90"/>
    </row>
    <row r="52" spans="2:6" ht="16.5" customHeight="1" x14ac:dyDescent="0.2">
      <c r="B52" s="21"/>
      <c r="C52" s="59" t="s">
        <v>406</v>
      </c>
      <c r="D52" s="57"/>
      <c r="E52" s="57" t="s">
        <v>408</v>
      </c>
      <c r="F52" s="59"/>
    </row>
    <row r="53" spans="2:6" ht="12.75" customHeight="1" x14ac:dyDescent="0.2">
      <c r="B53" s="21"/>
      <c r="C53" s="59" t="s">
        <v>407</v>
      </c>
      <c r="D53" s="70" t="s">
        <v>380</v>
      </c>
      <c r="E53" s="71" t="s">
        <v>381</v>
      </c>
      <c r="F53" s="73"/>
    </row>
    <row r="54" spans="2:6" x14ac:dyDescent="0.2">
      <c r="B54" s="67"/>
      <c r="C54" s="67"/>
      <c r="D54" s="90"/>
      <c r="E54" s="90"/>
      <c r="F54" s="90"/>
    </row>
    <row r="55" spans="2:6" x14ac:dyDescent="0.2">
      <c r="B55" s="56"/>
      <c r="C55" s="89" t="s">
        <v>419</v>
      </c>
      <c r="D55" s="18"/>
      <c r="E55" s="19"/>
      <c r="F55" s="34"/>
    </row>
    <row r="56" spans="2:6" x14ac:dyDescent="0.2">
      <c r="B56" s="2"/>
      <c r="C56" s="59" t="s">
        <v>409</v>
      </c>
      <c r="D56" s="57"/>
      <c r="E56" s="57" t="s">
        <v>405</v>
      </c>
      <c r="F56" s="58"/>
    </row>
    <row r="57" spans="2:6" x14ac:dyDescent="0.2">
      <c r="B57" s="21"/>
      <c r="C57" s="59" t="s">
        <v>410</v>
      </c>
      <c r="D57" s="70" t="s">
        <v>380</v>
      </c>
      <c r="E57" s="71" t="s">
        <v>381</v>
      </c>
      <c r="F57" s="72"/>
    </row>
    <row r="58" spans="2:6" x14ac:dyDescent="0.2">
      <c r="B58" s="21"/>
      <c r="C58" s="59"/>
      <c r="D58" s="63"/>
      <c r="E58" s="60"/>
      <c r="F58" s="60"/>
    </row>
    <row r="59" spans="2:6" x14ac:dyDescent="0.2">
      <c r="B59" s="21"/>
      <c r="C59" s="59" t="s">
        <v>420</v>
      </c>
      <c r="D59" s="57"/>
      <c r="E59" s="57" t="s">
        <v>421</v>
      </c>
      <c r="F59" s="59"/>
    </row>
    <row r="60" spans="2:6" ht="12.75" customHeight="1" x14ac:dyDescent="0.2">
      <c r="B60" s="21"/>
      <c r="C60" s="59"/>
      <c r="D60" s="70" t="s">
        <v>380</v>
      </c>
      <c r="E60" s="71" t="s">
        <v>381</v>
      </c>
      <c r="F60" s="73"/>
    </row>
  </sheetData>
  <mergeCells count="16">
    <mergeCell ref="C42:E42"/>
    <mergeCell ref="C43:E43"/>
    <mergeCell ref="C44:E44"/>
    <mergeCell ref="C45:E45"/>
    <mergeCell ref="C46:E46"/>
    <mergeCell ref="C41:E41"/>
    <mergeCell ref="B2:C2"/>
    <mergeCell ref="D3:F3"/>
    <mergeCell ref="B4:F4"/>
    <mergeCell ref="B5:E5"/>
    <mergeCell ref="B7:F7"/>
    <mergeCell ref="B8:E8"/>
    <mergeCell ref="C11:F11"/>
    <mergeCell ref="C13:F13"/>
    <mergeCell ref="B19:F19"/>
    <mergeCell ref="B20:F20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79"/>
  <sheetViews>
    <sheetView showGridLines="0" topLeftCell="B13" zoomScale="115" zoomScaleNormal="115" workbookViewId="0">
      <selection activeCell="I69" sqref="I69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140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7.75" customHeight="1" x14ac:dyDescent="0.2">
      <c r="B7" s="130" t="s">
        <v>401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141</v>
      </c>
      <c r="C15" s="23"/>
      <c r="D15" s="23"/>
      <c r="E15" s="23"/>
      <c r="F15" s="23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34" t="s">
        <v>142</v>
      </c>
      <c r="C18" s="135"/>
      <c r="D18" s="135"/>
      <c r="E18" s="135"/>
      <c r="F18" s="135"/>
    </row>
    <row r="19" spans="2:6" ht="21" customHeight="1" x14ac:dyDescent="0.2">
      <c r="B19" s="140" t="s">
        <v>143</v>
      </c>
      <c r="C19" s="141"/>
      <c r="D19" s="141"/>
      <c r="E19" s="141"/>
      <c r="F19" s="141"/>
    </row>
    <row r="20" spans="2:6" ht="76.5" x14ac:dyDescent="0.2">
      <c r="B20" s="32">
        <v>1</v>
      </c>
      <c r="C20" s="92" t="s">
        <v>144</v>
      </c>
      <c r="D20" s="93" t="s">
        <v>145</v>
      </c>
      <c r="E20" s="94" t="s">
        <v>146</v>
      </c>
      <c r="F20" s="95">
        <v>0.313</v>
      </c>
    </row>
    <row r="21" spans="2:6" ht="76.5" x14ac:dyDescent="0.2">
      <c r="B21" s="26">
        <v>2</v>
      </c>
      <c r="C21" s="27" t="s">
        <v>147</v>
      </c>
      <c r="D21" s="28" t="s">
        <v>148</v>
      </c>
      <c r="E21" s="29" t="s">
        <v>149</v>
      </c>
      <c r="F21" s="30">
        <v>0.21099999999999999</v>
      </c>
    </row>
    <row r="22" spans="2:6" ht="76.5" x14ac:dyDescent="0.2">
      <c r="B22" s="26">
        <v>3</v>
      </c>
      <c r="C22" s="27" t="s">
        <v>150</v>
      </c>
      <c r="D22" s="28" t="s">
        <v>151</v>
      </c>
      <c r="E22" s="29" t="s">
        <v>152</v>
      </c>
      <c r="F22" s="30">
        <v>0.183</v>
      </c>
    </row>
    <row r="23" spans="2:6" ht="76.5" x14ac:dyDescent="0.2">
      <c r="B23" s="26">
        <v>4</v>
      </c>
      <c r="C23" s="27" t="s">
        <v>153</v>
      </c>
      <c r="D23" s="28" t="s">
        <v>154</v>
      </c>
      <c r="E23" s="29" t="s">
        <v>155</v>
      </c>
      <c r="F23" s="30">
        <v>5.0000000000000001E-3</v>
      </c>
    </row>
    <row r="24" spans="2:6" ht="76.5" x14ac:dyDescent="0.2">
      <c r="B24" s="26">
        <v>5</v>
      </c>
      <c r="C24" s="27" t="s">
        <v>156</v>
      </c>
      <c r="D24" s="28" t="s">
        <v>157</v>
      </c>
      <c r="E24" s="29" t="s">
        <v>158</v>
      </c>
      <c r="F24" s="30">
        <v>0.40699999999999997</v>
      </c>
    </row>
    <row r="25" spans="2:6" ht="76.5" x14ac:dyDescent="0.2">
      <c r="B25" s="26">
        <v>6</v>
      </c>
      <c r="C25" s="27" t="s">
        <v>159</v>
      </c>
      <c r="D25" s="28" t="s">
        <v>160</v>
      </c>
      <c r="E25" s="29" t="s">
        <v>161</v>
      </c>
      <c r="F25" s="30">
        <v>6.4000000000000001E-2</v>
      </c>
    </row>
    <row r="26" spans="2:6" ht="76.5" x14ac:dyDescent="0.2">
      <c r="B26" s="32">
        <v>7</v>
      </c>
      <c r="C26" s="92" t="s">
        <v>162</v>
      </c>
      <c r="D26" s="93" t="s">
        <v>163</v>
      </c>
      <c r="E26" s="94" t="s">
        <v>164</v>
      </c>
      <c r="F26" s="95">
        <v>2.8000000000000001E-2</v>
      </c>
    </row>
    <row r="27" spans="2:6" ht="76.5" x14ac:dyDescent="0.2">
      <c r="B27" s="26">
        <v>8</v>
      </c>
      <c r="C27" s="27" t="s">
        <v>165</v>
      </c>
      <c r="D27" s="28" t="s">
        <v>166</v>
      </c>
      <c r="E27" s="29" t="s">
        <v>167</v>
      </c>
      <c r="F27" s="30">
        <v>2.5999999999999999E-2</v>
      </c>
    </row>
    <row r="28" spans="2:6" ht="76.5" x14ac:dyDescent="0.2">
      <c r="B28" s="26">
        <v>9</v>
      </c>
      <c r="C28" s="27" t="s">
        <v>168</v>
      </c>
      <c r="D28" s="28" t="s">
        <v>169</v>
      </c>
      <c r="E28" s="29" t="s">
        <v>170</v>
      </c>
      <c r="F28" s="30">
        <v>0.12</v>
      </c>
    </row>
    <row r="29" spans="2:6" ht="21" customHeight="1" x14ac:dyDescent="0.2">
      <c r="B29" s="140" t="s">
        <v>171</v>
      </c>
      <c r="C29" s="141"/>
      <c r="D29" s="141"/>
      <c r="E29" s="141"/>
      <c r="F29" s="141"/>
    </row>
    <row r="30" spans="2:6" ht="76.5" x14ac:dyDescent="0.2">
      <c r="B30" s="26">
        <v>10</v>
      </c>
      <c r="C30" s="27" t="s">
        <v>172</v>
      </c>
      <c r="D30" s="28" t="s">
        <v>46</v>
      </c>
      <c r="E30" s="29" t="s">
        <v>173</v>
      </c>
      <c r="F30" s="30">
        <v>0.13500000000000001</v>
      </c>
    </row>
    <row r="31" spans="2:6" ht="76.5" x14ac:dyDescent="0.2">
      <c r="B31" s="26">
        <v>11</v>
      </c>
      <c r="C31" s="27" t="s">
        <v>174</v>
      </c>
      <c r="D31" s="28" t="s">
        <v>175</v>
      </c>
      <c r="E31" s="29" t="s">
        <v>176</v>
      </c>
      <c r="F31" s="30">
        <v>0.25</v>
      </c>
    </row>
    <row r="32" spans="2:6" ht="76.5" x14ac:dyDescent="0.2">
      <c r="B32" s="26">
        <v>12</v>
      </c>
      <c r="C32" s="27" t="s">
        <v>177</v>
      </c>
      <c r="D32" s="28" t="s">
        <v>178</v>
      </c>
      <c r="E32" s="29" t="s">
        <v>179</v>
      </c>
      <c r="F32" s="30">
        <v>7.9000000000000001E-2</v>
      </c>
    </row>
    <row r="33" spans="2:6" ht="76.5" x14ac:dyDescent="0.2">
      <c r="B33" s="32">
        <v>13</v>
      </c>
      <c r="C33" s="92" t="s">
        <v>180</v>
      </c>
      <c r="D33" s="93" t="s">
        <v>181</v>
      </c>
      <c r="E33" s="94" t="s">
        <v>182</v>
      </c>
      <c r="F33" s="95">
        <v>0.34399999999999997</v>
      </c>
    </row>
    <row r="34" spans="2:6" ht="76.5" x14ac:dyDescent="0.2">
      <c r="B34" s="26">
        <v>14</v>
      </c>
      <c r="C34" s="27" t="s">
        <v>183</v>
      </c>
      <c r="D34" s="28" t="s">
        <v>184</v>
      </c>
      <c r="E34" s="29" t="s">
        <v>182</v>
      </c>
      <c r="F34" s="30">
        <v>0.34399999999999997</v>
      </c>
    </row>
    <row r="35" spans="2:6" ht="76.5" x14ac:dyDescent="0.2">
      <c r="B35" s="26">
        <v>15</v>
      </c>
      <c r="C35" s="27" t="s">
        <v>185</v>
      </c>
      <c r="D35" s="28" t="s">
        <v>186</v>
      </c>
      <c r="E35" s="29" t="s">
        <v>187</v>
      </c>
      <c r="F35" s="30">
        <v>0.38300000000000001</v>
      </c>
    </row>
    <row r="36" spans="2:6" ht="76.5" x14ac:dyDescent="0.2">
      <c r="B36" s="26">
        <v>16</v>
      </c>
      <c r="C36" s="27" t="s">
        <v>188</v>
      </c>
      <c r="D36" s="28" t="s">
        <v>189</v>
      </c>
      <c r="E36" s="29" t="s">
        <v>190</v>
      </c>
      <c r="F36" s="30">
        <v>0.23599999999999999</v>
      </c>
    </row>
    <row r="37" spans="2:6" ht="76.5" x14ac:dyDescent="0.2">
      <c r="B37" s="26">
        <v>17</v>
      </c>
      <c r="C37" s="27" t="s">
        <v>191</v>
      </c>
      <c r="D37" s="28" t="s">
        <v>192</v>
      </c>
      <c r="E37" s="29" t="s">
        <v>193</v>
      </c>
      <c r="F37" s="30">
        <v>0.20899999999999999</v>
      </c>
    </row>
    <row r="38" spans="2:6" ht="76.5" x14ac:dyDescent="0.2">
      <c r="B38" s="26">
        <v>18</v>
      </c>
      <c r="C38" s="27" t="s">
        <v>194</v>
      </c>
      <c r="D38" s="28" t="s">
        <v>195</v>
      </c>
      <c r="E38" s="29" t="s">
        <v>196</v>
      </c>
      <c r="F38" s="30">
        <v>0.04</v>
      </c>
    </row>
    <row r="39" spans="2:6" ht="76.5" x14ac:dyDescent="0.2">
      <c r="B39" s="32">
        <v>19</v>
      </c>
      <c r="C39" s="92" t="s">
        <v>197</v>
      </c>
      <c r="D39" s="93" t="s">
        <v>198</v>
      </c>
      <c r="E39" s="94" t="s">
        <v>199</v>
      </c>
      <c r="F39" s="95">
        <v>0.01</v>
      </c>
    </row>
    <row r="40" spans="2:6" ht="76.5" x14ac:dyDescent="0.2">
      <c r="B40" s="26">
        <v>20</v>
      </c>
      <c r="C40" s="27" t="s">
        <v>200</v>
      </c>
      <c r="D40" s="28" t="s">
        <v>201</v>
      </c>
      <c r="E40" s="29" t="s">
        <v>202</v>
      </c>
      <c r="F40" s="30">
        <v>1.2E-2</v>
      </c>
    </row>
    <row r="41" spans="2:6" ht="76.5" x14ac:dyDescent="0.2">
      <c r="B41" s="26">
        <v>21</v>
      </c>
      <c r="C41" s="27" t="s">
        <v>203</v>
      </c>
      <c r="D41" s="28" t="s">
        <v>204</v>
      </c>
      <c r="E41" s="29" t="s">
        <v>205</v>
      </c>
      <c r="F41" s="30">
        <v>8.9999999999999993E-3</v>
      </c>
    </row>
    <row r="42" spans="2:6" ht="76.5" x14ac:dyDescent="0.2">
      <c r="B42" s="26">
        <v>22</v>
      </c>
      <c r="C42" s="27" t="s">
        <v>206</v>
      </c>
      <c r="D42" s="28" t="s">
        <v>207</v>
      </c>
      <c r="E42" s="29" t="s">
        <v>208</v>
      </c>
      <c r="F42" s="30">
        <v>0.01</v>
      </c>
    </row>
    <row r="43" spans="2:6" ht="76.5" x14ac:dyDescent="0.2">
      <c r="B43" s="26">
        <v>23</v>
      </c>
      <c r="C43" s="27" t="s">
        <v>209</v>
      </c>
      <c r="D43" s="28" t="s">
        <v>210</v>
      </c>
      <c r="E43" s="29" t="s">
        <v>211</v>
      </c>
      <c r="F43" s="30">
        <v>1.4999999999999999E-2</v>
      </c>
    </row>
    <row r="44" spans="2:6" ht="76.5" x14ac:dyDescent="0.2">
      <c r="B44" s="26">
        <v>24</v>
      </c>
      <c r="C44" s="27" t="s">
        <v>212</v>
      </c>
      <c r="D44" s="28" t="s">
        <v>213</v>
      </c>
      <c r="E44" s="29" t="s">
        <v>214</v>
      </c>
      <c r="F44" s="30">
        <v>1.9E-2</v>
      </c>
    </row>
    <row r="45" spans="2:6" ht="76.5" x14ac:dyDescent="0.2">
      <c r="B45" s="32">
        <v>25</v>
      </c>
      <c r="C45" s="92" t="s">
        <v>215</v>
      </c>
      <c r="D45" s="93" t="s">
        <v>216</v>
      </c>
      <c r="E45" s="94" t="s">
        <v>217</v>
      </c>
      <c r="F45" s="95">
        <v>2.1999999999999999E-2</v>
      </c>
    </row>
    <row r="46" spans="2:6" ht="76.5" x14ac:dyDescent="0.2">
      <c r="B46" s="26">
        <v>26</v>
      </c>
      <c r="C46" s="27" t="s">
        <v>218</v>
      </c>
      <c r="D46" s="28" t="s">
        <v>219</v>
      </c>
      <c r="E46" s="29" t="s">
        <v>220</v>
      </c>
      <c r="F46" s="30">
        <v>8.9999999999999993E-3</v>
      </c>
    </row>
    <row r="47" spans="2:6" ht="76.5" x14ac:dyDescent="0.2">
      <c r="B47" s="26">
        <v>27</v>
      </c>
      <c r="C47" s="27" t="s">
        <v>221</v>
      </c>
      <c r="D47" s="28" t="s">
        <v>222</v>
      </c>
      <c r="E47" s="29" t="s">
        <v>223</v>
      </c>
      <c r="F47" s="30">
        <v>2.4E-2</v>
      </c>
    </row>
    <row r="48" spans="2:6" ht="76.5" x14ac:dyDescent="0.2">
      <c r="B48" s="26">
        <v>28</v>
      </c>
      <c r="C48" s="27" t="s">
        <v>224</v>
      </c>
      <c r="D48" s="28" t="s">
        <v>225</v>
      </c>
      <c r="E48" s="29" t="s">
        <v>226</v>
      </c>
      <c r="F48" s="30">
        <v>5.0999999999999997E-2</v>
      </c>
    </row>
    <row r="49" spans="2:6" ht="76.5" x14ac:dyDescent="0.2">
      <c r="B49" s="26">
        <v>29</v>
      </c>
      <c r="C49" s="27" t="s">
        <v>227</v>
      </c>
      <c r="D49" s="28" t="s">
        <v>228</v>
      </c>
      <c r="E49" s="29" t="s">
        <v>229</v>
      </c>
      <c r="F49" s="30">
        <v>4.5999999999999999E-2</v>
      </c>
    </row>
    <row r="50" spans="2:6" ht="76.5" x14ac:dyDescent="0.2">
      <c r="B50" s="26">
        <v>30</v>
      </c>
      <c r="C50" s="27" t="s">
        <v>230</v>
      </c>
      <c r="D50" s="28" t="s">
        <v>231</v>
      </c>
      <c r="E50" s="29" t="s">
        <v>232</v>
      </c>
      <c r="F50" s="30">
        <v>1.6E-2</v>
      </c>
    </row>
    <row r="51" spans="2:6" ht="21" customHeight="1" x14ac:dyDescent="0.2">
      <c r="B51" s="140" t="s">
        <v>233</v>
      </c>
      <c r="C51" s="141"/>
      <c r="D51" s="141"/>
      <c r="E51" s="141"/>
      <c r="F51" s="141"/>
    </row>
    <row r="52" spans="2:6" ht="76.5" x14ac:dyDescent="0.2">
      <c r="B52" s="32">
        <v>31</v>
      </c>
      <c r="C52" s="92" t="s">
        <v>234</v>
      </c>
      <c r="D52" s="93" t="s">
        <v>235</v>
      </c>
      <c r="E52" s="94" t="s">
        <v>236</v>
      </c>
      <c r="F52" s="95">
        <v>0.22600000000000001</v>
      </c>
    </row>
    <row r="53" spans="2:6" ht="76.5" x14ac:dyDescent="0.2">
      <c r="B53" s="26">
        <v>32</v>
      </c>
      <c r="C53" s="27" t="s">
        <v>237</v>
      </c>
      <c r="D53" s="28" t="s">
        <v>238</v>
      </c>
      <c r="E53" s="29" t="s">
        <v>239</v>
      </c>
      <c r="F53" s="30">
        <v>0.09</v>
      </c>
    </row>
    <row r="54" spans="2:6" ht="76.5" x14ac:dyDescent="0.2">
      <c r="B54" s="26">
        <v>33</v>
      </c>
      <c r="C54" s="27" t="s">
        <v>240</v>
      </c>
      <c r="D54" s="28" t="s">
        <v>241</v>
      </c>
      <c r="E54" s="29" t="s">
        <v>242</v>
      </c>
      <c r="F54" s="30">
        <v>3.5999999999999997E-2</v>
      </c>
    </row>
    <row r="55" spans="2:6" ht="76.5" x14ac:dyDescent="0.2">
      <c r="B55" s="26">
        <v>34</v>
      </c>
      <c r="C55" s="27" t="s">
        <v>243</v>
      </c>
      <c r="D55" s="28" t="s">
        <v>244</v>
      </c>
      <c r="E55" s="29" t="s">
        <v>245</v>
      </c>
      <c r="F55" s="30">
        <v>0.21</v>
      </c>
    </row>
    <row r="56" spans="2:6" ht="76.5" x14ac:dyDescent="0.2">
      <c r="B56" s="26">
        <v>35</v>
      </c>
      <c r="C56" s="27" t="s">
        <v>246</v>
      </c>
      <c r="D56" s="28" t="s">
        <v>247</v>
      </c>
      <c r="E56" s="29" t="s">
        <v>248</v>
      </c>
      <c r="F56" s="30">
        <v>2.1000000000000001E-2</v>
      </c>
    </row>
    <row r="57" spans="2:6" ht="76.5" x14ac:dyDescent="0.2">
      <c r="B57" s="26">
        <v>36</v>
      </c>
      <c r="C57" s="27" t="s">
        <v>249</v>
      </c>
      <c r="D57" s="28" t="s">
        <v>250</v>
      </c>
      <c r="E57" s="29" t="s">
        <v>251</v>
      </c>
      <c r="F57" s="30">
        <v>0.25</v>
      </c>
    </row>
    <row r="58" spans="2:6" ht="21" customHeight="1" x14ac:dyDescent="0.2">
      <c r="B58" s="134" t="s">
        <v>252</v>
      </c>
      <c r="C58" s="135"/>
      <c r="D58" s="135"/>
      <c r="E58" s="135"/>
      <c r="F58" s="135"/>
    </row>
    <row r="59" spans="2:6" ht="76.5" x14ac:dyDescent="0.2">
      <c r="B59" s="32">
        <v>37</v>
      </c>
      <c r="C59" s="92" t="s">
        <v>253</v>
      </c>
      <c r="D59" s="93" t="s">
        <v>254</v>
      </c>
      <c r="E59" s="94" t="s">
        <v>255</v>
      </c>
      <c r="F59" s="95">
        <v>3.4000000000000002E-2</v>
      </c>
    </row>
    <row r="60" spans="2:6" ht="89.25" x14ac:dyDescent="0.2">
      <c r="B60" s="26">
        <v>38</v>
      </c>
      <c r="C60" s="27" t="s">
        <v>256</v>
      </c>
      <c r="D60" s="28" t="s">
        <v>257</v>
      </c>
      <c r="E60" s="29" t="s">
        <v>258</v>
      </c>
      <c r="F60" s="30">
        <v>5.3999999999999999E-2</v>
      </c>
    </row>
    <row r="61" spans="2:6" ht="15" x14ac:dyDescent="0.2">
      <c r="B61" s="26"/>
      <c r="C61" s="136" t="s">
        <v>71</v>
      </c>
      <c r="D61" s="137"/>
      <c r="E61" s="137"/>
      <c r="F61" s="31"/>
    </row>
    <row r="62" spans="2:6" ht="15" x14ac:dyDescent="0.2">
      <c r="B62" s="26"/>
      <c r="C62" s="138" t="s">
        <v>259</v>
      </c>
      <c r="D62" s="139"/>
      <c r="E62" s="139"/>
      <c r="F62" s="30">
        <v>239.26</v>
      </c>
    </row>
    <row r="63" spans="2:6" ht="15" x14ac:dyDescent="0.2">
      <c r="B63" s="26"/>
      <c r="C63" s="138" t="s">
        <v>260</v>
      </c>
      <c r="D63" s="139"/>
      <c r="E63" s="139"/>
      <c r="F63" s="30">
        <v>4.7279999999999998</v>
      </c>
    </row>
    <row r="64" spans="2:6" ht="15" x14ac:dyDescent="0.2">
      <c r="B64" s="26"/>
      <c r="C64" s="138" t="s">
        <v>77</v>
      </c>
      <c r="D64" s="139"/>
      <c r="E64" s="139"/>
      <c r="F64" s="30">
        <v>243.988</v>
      </c>
    </row>
    <row r="65" spans="2:6" ht="15" x14ac:dyDescent="0.2">
      <c r="B65" s="32"/>
      <c r="C65" s="131" t="s">
        <v>79</v>
      </c>
      <c r="D65" s="132"/>
      <c r="E65" s="132"/>
      <c r="F65" s="33">
        <v>243.988</v>
      </c>
    </row>
    <row r="66" spans="2:6" x14ac:dyDescent="0.2">
      <c r="B66" s="85"/>
      <c r="C66" s="86"/>
      <c r="D66" s="88"/>
      <c r="E66" s="88"/>
      <c r="F66" s="87"/>
    </row>
    <row r="67" spans="2:6" x14ac:dyDescent="0.2">
      <c r="B67" s="67"/>
      <c r="C67" s="89" t="s">
        <v>416</v>
      </c>
      <c r="D67" s="90"/>
      <c r="E67" s="90"/>
      <c r="F67" s="90"/>
    </row>
    <row r="68" spans="2:6" x14ac:dyDescent="0.2">
      <c r="B68" s="21"/>
      <c r="C68" s="59" t="s">
        <v>417</v>
      </c>
      <c r="D68" s="57"/>
      <c r="E68" s="57" t="s">
        <v>418</v>
      </c>
      <c r="F68" s="59"/>
    </row>
    <row r="69" spans="2:6" ht="12.75" customHeight="1" x14ac:dyDescent="0.2">
      <c r="B69" s="21"/>
      <c r="C69" s="59"/>
      <c r="D69" s="70" t="s">
        <v>380</v>
      </c>
      <c r="E69" s="71" t="s">
        <v>381</v>
      </c>
      <c r="F69" s="73"/>
    </row>
    <row r="70" spans="2:6" x14ac:dyDescent="0.2">
      <c r="B70" s="67"/>
      <c r="C70" s="67"/>
      <c r="D70" s="90"/>
      <c r="E70" s="90"/>
      <c r="F70" s="90"/>
    </row>
    <row r="71" spans="2:6" x14ac:dyDescent="0.2">
      <c r="B71" s="21"/>
      <c r="C71" s="59" t="s">
        <v>406</v>
      </c>
      <c r="D71" s="57"/>
      <c r="E71" s="57" t="s">
        <v>408</v>
      </c>
      <c r="F71" s="59"/>
    </row>
    <row r="72" spans="2:6" ht="12" customHeight="1" x14ac:dyDescent="0.2">
      <c r="B72" s="21"/>
      <c r="C72" s="59" t="s">
        <v>407</v>
      </c>
      <c r="D72" s="70" t="s">
        <v>380</v>
      </c>
      <c r="E72" s="71" t="s">
        <v>381</v>
      </c>
      <c r="F72" s="73"/>
    </row>
    <row r="73" spans="2:6" x14ac:dyDescent="0.2">
      <c r="B73" s="67"/>
      <c r="C73" s="67"/>
      <c r="D73" s="90"/>
      <c r="E73" s="90"/>
      <c r="F73" s="90"/>
    </row>
    <row r="74" spans="2:6" x14ac:dyDescent="0.2">
      <c r="B74" s="56"/>
      <c r="C74" s="89" t="s">
        <v>419</v>
      </c>
      <c r="D74" s="18"/>
      <c r="E74" s="19"/>
      <c r="F74" s="34"/>
    </row>
    <row r="75" spans="2:6" x14ac:dyDescent="0.2">
      <c r="B75" s="2"/>
      <c r="C75" s="59" t="s">
        <v>409</v>
      </c>
      <c r="D75" s="57"/>
      <c r="E75" s="57" t="s">
        <v>405</v>
      </c>
      <c r="F75" s="58"/>
    </row>
    <row r="76" spans="2:6" x14ac:dyDescent="0.2">
      <c r="B76" s="21"/>
      <c r="C76" s="59" t="s">
        <v>410</v>
      </c>
      <c r="D76" s="70" t="s">
        <v>380</v>
      </c>
      <c r="E76" s="71" t="s">
        <v>381</v>
      </c>
      <c r="F76" s="72"/>
    </row>
    <row r="77" spans="2:6" x14ac:dyDescent="0.2">
      <c r="B77" s="21"/>
      <c r="C77" s="59"/>
      <c r="D77" s="63"/>
      <c r="E77" s="60"/>
      <c r="F77" s="60"/>
    </row>
    <row r="78" spans="2:6" x14ac:dyDescent="0.2">
      <c r="B78" s="21"/>
      <c r="C78" s="59" t="s">
        <v>420</v>
      </c>
      <c r="D78" s="57"/>
      <c r="E78" s="57" t="s">
        <v>421</v>
      </c>
      <c r="F78" s="59"/>
    </row>
    <row r="79" spans="2:6" x14ac:dyDescent="0.2">
      <c r="B79" s="21"/>
      <c r="C79" s="59"/>
      <c r="D79" s="70" t="s">
        <v>380</v>
      </c>
      <c r="E79" s="71" t="s">
        <v>381</v>
      </c>
      <c r="F79" s="73"/>
    </row>
  </sheetData>
  <mergeCells count="18">
    <mergeCell ref="C65:E65"/>
    <mergeCell ref="B58:F58"/>
    <mergeCell ref="C61:E61"/>
    <mergeCell ref="C62:E62"/>
    <mergeCell ref="C63:E63"/>
    <mergeCell ref="C64:E64"/>
    <mergeCell ref="B51:F51"/>
    <mergeCell ref="B2:C2"/>
    <mergeCell ref="D3:F3"/>
    <mergeCell ref="B4:F4"/>
    <mergeCell ref="B5:E5"/>
    <mergeCell ref="B7:F7"/>
    <mergeCell ref="B8:E8"/>
    <mergeCell ref="C11:F11"/>
    <mergeCell ref="C13:F13"/>
    <mergeCell ref="B18:F18"/>
    <mergeCell ref="B19:F19"/>
    <mergeCell ref="B29:F29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41"/>
  <sheetViews>
    <sheetView showGridLines="0" topLeftCell="B25" zoomScale="115" zoomScaleNormal="115" workbookViewId="0">
      <selection activeCell="J39" sqref="J39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354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7" customHeight="1" x14ac:dyDescent="0.2">
      <c r="B7" s="130" t="s">
        <v>400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80</v>
      </c>
      <c r="C15" s="23"/>
      <c r="D15" s="23"/>
      <c r="E15" s="23"/>
      <c r="F15" s="23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34" t="s">
        <v>81</v>
      </c>
      <c r="C18" s="135"/>
      <c r="D18" s="135"/>
      <c r="E18" s="135"/>
      <c r="F18" s="135"/>
    </row>
    <row r="19" spans="2:6" ht="63.75" x14ac:dyDescent="0.2">
      <c r="B19" s="26">
        <v>1</v>
      </c>
      <c r="C19" s="27" t="s">
        <v>82</v>
      </c>
      <c r="D19" s="28" t="s">
        <v>83</v>
      </c>
      <c r="E19" s="29" t="s">
        <v>84</v>
      </c>
      <c r="F19" s="30">
        <v>158.245</v>
      </c>
    </row>
    <row r="20" spans="2:6" ht="21" customHeight="1" x14ac:dyDescent="0.2">
      <c r="B20" s="142" t="s">
        <v>85</v>
      </c>
      <c r="C20" s="143"/>
      <c r="D20" s="143"/>
      <c r="E20" s="143"/>
      <c r="F20" s="143"/>
    </row>
    <row r="21" spans="2:6" ht="76.5" x14ac:dyDescent="0.2">
      <c r="B21" s="26">
        <v>2</v>
      </c>
      <c r="C21" s="27" t="s">
        <v>82</v>
      </c>
      <c r="D21" s="28" t="s">
        <v>86</v>
      </c>
      <c r="E21" s="29" t="s">
        <v>87</v>
      </c>
      <c r="F21" s="30">
        <v>63.298000000000002</v>
      </c>
    </row>
    <row r="22" spans="2:6" ht="15" x14ac:dyDescent="0.2">
      <c r="B22" s="26"/>
      <c r="C22" s="136" t="s">
        <v>71</v>
      </c>
      <c r="D22" s="137"/>
      <c r="E22" s="137"/>
      <c r="F22" s="31"/>
    </row>
    <row r="23" spans="2:6" ht="15" x14ac:dyDescent="0.2">
      <c r="B23" s="26"/>
      <c r="C23" s="138" t="s">
        <v>88</v>
      </c>
      <c r="D23" s="139"/>
      <c r="E23" s="139"/>
      <c r="F23" s="30">
        <v>737.42200000000003</v>
      </c>
    </row>
    <row r="24" spans="2:6" ht="15" x14ac:dyDescent="0.2">
      <c r="B24" s="26"/>
      <c r="C24" s="138" t="s">
        <v>89</v>
      </c>
      <c r="D24" s="139"/>
      <c r="E24" s="139"/>
      <c r="F24" s="30">
        <v>294.96899999999999</v>
      </c>
    </row>
    <row r="25" spans="2:6" ht="15" x14ac:dyDescent="0.2">
      <c r="B25" s="26"/>
      <c r="C25" s="138" t="s">
        <v>77</v>
      </c>
      <c r="D25" s="139"/>
      <c r="E25" s="139"/>
      <c r="F25" s="30" t="s">
        <v>90</v>
      </c>
    </row>
    <row r="26" spans="2:6" ht="15" x14ac:dyDescent="0.2">
      <c r="B26" s="32"/>
      <c r="C26" s="131" t="s">
        <v>79</v>
      </c>
      <c r="D26" s="132"/>
      <c r="E26" s="132"/>
      <c r="F26" s="33">
        <v>1032.3910000000001</v>
      </c>
    </row>
    <row r="27" spans="2:6" x14ac:dyDescent="0.2">
      <c r="B27" s="85"/>
      <c r="C27" s="86"/>
      <c r="D27" s="88"/>
      <c r="E27" s="88"/>
      <c r="F27" s="87"/>
    </row>
    <row r="28" spans="2:6" x14ac:dyDescent="0.2">
      <c r="B28" s="67"/>
      <c r="C28" s="89" t="s">
        <v>416</v>
      </c>
      <c r="D28" s="90"/>
      <c r="E28" s="90"/>
      <c r="F28" s="90"/>
    </row>
    <row r="29" spans="2:6" x14ac:dyDescent="0.2">
      <c r="B29" s="21"/>
      <c r="C29" s="59" t="s">
        <v>417</v>
      </c>
      <c r="D29" s="57"/>
      <c r="E29" s="57" t="s">
        <v>418</v>
      </c>
      <c r="F29" s="59"/>
    </row>
    <row r="30" spans="2:6" x14ac:dyDescent="0.2">
      <c r="B30" s="21"/>
      <c r="C30" s="59"/>
      <c r="D30" s="70" t="s">
        <v>380</v>
      </c>
      <c r="E30" s="71" t="s">
        <v>381</v>
      </c>
      <c r="F30" s="73"/>
    </row>
    <row r="31" spans="2:6" x14ac:dyDescent="0.2">
      <c r="B31" s="67"/>
      <c r="C31" s="67"/>
      <c r="D31" s="90"/>
      <c r="E31" s="90"/>
      <c r="F31" s="90"/>
    </row>
    <row r="32" spans="2:6" x14ac:dyDescent="0.2">
      <c r="B32" s="21"/>
      <c r="C32" s="59" t="s">
        <v>406</v>
      </c>
      <c r="D32" s="57"/>
      <c r="E32" s="57" t="s">
        <v>408</v>
      </c>
      <c r="F32" s="59"/>
    </row>
    <row r="33" spans="2:6" ht="12.75" customHeight="1" x14ac:dyDescent="0.2">
      <c r="B33" s="21"/>
      <c r="C33" s="59" t="s">
        <v>407</v>
      </c>
      <c r="D33" s="70" t="s">
        <v>380</v>
      </c>
      <c r="E33" s="71" t="s">
        <v>381</v>
      </c>
      <c r="F33" s="73"/>
    </row>
    <row r="34" spans="2:6" x14ac:dyDescent="0.2">
      <c r="B34" s="67"/>
      <c r="C34" s="67"/>
      <c r="D34" s="90"/>
      <c r="E34" s="90"/>
      <c r="F34" s="90"/>
    </row>
    <row r="35" spans="2:6" x14ac:dyDescent="0.2">
      <c r="B35" s="56"/>
      <c r="C35" s="89" t="s">
        <v>419</v>
      </c>
      <c r="D35" s="18"/>
      <c r="E35" s="19"/>
      <c r="F35" s="34"/>
    </row>
    <row r="36" spans="2:6" x14ac:dyDescent="0.2">
      <c r="B36" s="2"/>
      <c r="C36" s="59" t="s">
        <v>409</v>
      </c>
      <c r="D36" s="57"/>
      <c r="E36" s="57" t="s">
        <v>405</v>
      </c>
      <c r="F36" s="58"/>
    </row>
    <row r="37" spans="2:6" x14ac:dyDescent="0.2">
      <c r="B37" s="21"/>
      <c r="C37" s="59" t="s">
        <v>410</v>
      </c>
      <c r="D37" s="70" t="s">
        <v>380</v>
      </c>
      <c r="E37" s="71" t="s">
        <v>381</v>
      </c>
      <c r="F37" s="72"/>
    </row>
    <row r="38" spans="2:6" x14ac:dyDescent="0.2">
      <c r="B38" s="21"/>
      <c r="C38" s="59"/>
      <c r="D38" s="63"/>
      <c r="E38" s="60"/>
      <c r="F38" s="60"/>
    </row>
    <row r="39" spans="2:6" x14ac:dyDescent="0.2">
      <c r="B39" s="21"/>
      <c r="C39" s="59" t="s">
        <v>420</v>
      </c>
      <c r="D39" s="57"/>
      <c r="E39" s="57" t="s">
        <v>421</v>
      </c>
      <c r="F39" s="59"/>
    </row>
    <row r="40" spans="2:6" x14ac:dyDescent="0.2">
      <c r="B40" s="21"/>
      <c r="C40" s="59"/>
      <c r="D40" s="70" t="s">
        <v>380</v>
      </c>
      <c r="E40" s="71" t="s">
        <v>381</v>
      </c>
      <c r="F40" s="73"/>
    </row>
    <row r="41" spans="2:6" x14ac:dyDescent="0.2">
      <c r="D41" s="101"/>
      <c r="E41" s="101"/>
      <c r="F41" s="101"/>
    </row>
  </sheetData>
  <mergeCells count="15">
    <mergeCell ref="C23:E23"/>
    <mergeCell ref="C24:E24"/>
    <mergeCell ref="C25:E25"/>
    <mergeCell ref="C26:E26"/>
    <mergeCell ref="C11:F11"/>
    <mergeCell ref="C13:F13"/>
    <mergeCell ref="B18:F18"/>
    <mergeCell ref="B20:F20"/>
    <mergeCell ref="C22:E22"/>
    <mergeCell ref="B8:E8"/>
    <mergeCell ref="B2:C2"/>
    <mergeCell ref="D3:F3"/>
    <mergeCell ref="B4:F4"/>
    <mergeCell ref="B5:E5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43"/>
  <sheetViews>
    <sheetView showGridLines="0" topLeftCell="B10" zoomScale="115" zoomScaleNormal="115" workbookViewId="0">
      <selection activeCell="B20" sqref="B20:F20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357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9.25" customHeight="1" x14ac:dyDescent="0.2">
      <c r="B7" s="130" t="s">
        <v>399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128</v>
      </c>
      <c r="C15" s="23"/>
      <c r="D15" s="23"/>
      <c r="E15" s="23"/>
      <c r="F15" s="23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34" t="s">
        <v>129</v>
      </c>
      <c r="C18" s="135"/>
      <c r="D18" s="135"/>
      <c r="E18" s="135"/>
      <c r="F18" s="135"/>
    </row>
    <row r="19" spans="2:6" ht="63.75" x14ac:dyDescent="0.2">
      <c r="B19" s="26">
        <v>1</v>
      </c>
      <c r="C19" s="27" t="s">
        <v>109</v>
      </c>
      <c r="D19" s="28" t="s">
        <v>362</v>
      </c>
      <c r="E19" s="29" t="s">
        <v>130</v>
      </c>
      <c r="F19" s="30">
        <v>635.65899999999999</v>
      </c>
    </row>
    <row r="20" spans="2:6" ht="21" customHeight="1" x14ac:dyDescent="0.2">
      <c r="B20" s="142" t="s">
        <v>131</v>
      </c>
      <c r="C20" s="143"/>
      <c r="D20" s="143"/>
      <c r="E20" s="143"/>
      <c r="F20" s="143"/>
    </row>
    <row r="21" spans="2:6" ht="63.75" x14ac:dyDescent="0.2">
      <c r="B21" s="26">
        <v>2</v>
      </c>
      <c r="C21" s="27" t="s">
        <v>112</v>
      </c>
      <c r="D21" s="28" t="s">
        <v>361</v>
      </c>
      <c r="E21" s="29" t="s">
        <v>132</v>
      </c>
      <c r="F21" s="30">
        <v>37.637</v>
      </c>
    </row>
    <row r="22" spans="2:6" ht="21" customHeight="1" x14ac:dyDescent="0.2">
      <c r="B22" s="134" t="s">
        <v>133</v>
      </c>
      <c r="C22" s="135"/>
      <c r="D22" s="135"/>
      <c r="E22" s="135"/>
      <c r="F22" s="135"/>
    </row>
    <row r="23" spans="2:6" ht="51" x14ac:dyDescent="0.2">
      <c r="B23" s="26">
        <v>3</v>
      </c>
      <c r="C23" s="27" t="s">
        <v>115</v>
      </c>
      <c r="D23" s="28" t="s">
        <v>364</v>
      </c>
      <c r="E23" s="29" t="s">
        <v>134</v>
      </c>
      <c r="F23" s="30">
        <v>7.1820000000000004</v>
      </c>
    </row>
    <row r="24" spans="2:6" ht="15" x14ac:dyDescent="0.2">
      <c r="B24" s="26"/>
      <c r="C24" s="136" t="s">
        <v>71</v>
      </c>
      <c r="D24" s="137"/>
      <c r="E24" s="137"/>
      <c r="F24" s="31"/>
    </row>
    <row r="25" spans="2:6" ht="15" x14ac:dyDescent="0.2">
      <c r="B25" s="26"/>
      <c r="C25" s="138" t="s">
        <v>135</v>
      </c>
      <c r="D25" s="139"/>
      <c r="E25" s="139"/>
      <c r="F25" s="30" t="s">
        <v>136</v>
      </c>
    </row>
    <row r="26" spans="2:6" ht="15" x14ac:dyDescent="0.2">
      <c r="B26" s="26"/>
      <c r="C26" s="138" t="s">
        <v>137</v>
      </c>
      <c r="D26" s="139"/>
      <c r="E26" s="139"/>
      <c r="F26" s="30">
        <v>175.38800000000001</v>
      </c>
    </row>
    <row r="27" spans="2:6" ht="15" x14ac:dyDescent="0.2">
      <c r="B27" s="26"/>
      <c r="C27" s="138" t="s">
        <v>138</v>
      </c>
      <c r="D27" s="139"/>
      <c r="E27" s="139"/>
      <c r="F27" s="30">
        <v>33.468000000000004</v>
      </c>
    </row>
    <row r="28" spans="2:6" ht="15" x14ac:dyDescent="0.2">
      <c r="B28" s="26"/>
      <c r="C28" s="138" t="s">
        <v>77</v>
      </c>
      <c r="D28" s="139"/>
      <c r="E28" s="139"/>
      <c r="F28" s="30" t="s">
        <v>139</v>
      </c>
    </row>
    <row r="29" spans="2:6" ht="15" x14ac:dyDescent="0.2">
      <c r="B29" s="32"/>
      <c r="C29" s="131" t="s">
        <v>79</v>
      </c>
      <c r="D29" s="132"/>
      <c r="E29" s="132"/>
      <c r="F29" s="33">
        <v>3171.027</v>
      </c>
    </row>
    <row r="30" spans="2:6" x14ac:dyDescent="0.2">
      <c r="B30" s="85"/>
      <c r="C30" s="86"/>
      <c r="D30" s="88"/>
      <c r="E30" s="88"/>
      <c r="F30" s="87"/>
    </row>
    <row r="31" spans="2:6" x14ac:dyDescent="0.2">
      <c r="B31" s="67"/>
      <c r="C31" s="89" t="s">
        <v>416</v>
      </c>
      <c r="D31" s="90"/>
      <c r="E31" s="90"/>
      <c r="F31" s="90"/>
    </row>
    <row r="32" spans="2:6" x14ac:dyDescent="0.2">
      <c r="B32" s="21"/>
      <c r="C32" s="59" t="s">
        <v>417</v>
      </c>
      <c r="D32" s="58"/>
      <c r="E32" s="58" t="s">
        <v>418</v>
      </c>
      <c r="F32" s="103"/>
    </row>
    <row r="33" spans="2:6" x14ac:dyDescent="0.2">
      <c r="B33" s="21"/>
      <c r="C33" s="59"/>
      <c r="D33" s="70" t="s">
        <v>380</v>
      </c>
      <c r="E33" s="71" t="s">
        <v>381</v>
      </c>
      <c r="F33" s="102"/>
    </row>
    <row r="34" spans="2:6" x14ac:dyDescent="0.2">
      <c r="B34" s="67"/>
      <c r="C34" s="67"/>
      <c r="D34" s="90"/>
      <c r="E34" s="90"/>
      <c r="F34" s="90"/>
    </row>
    <row r="35" spans="2:6" x14ac:dyDescent="0.2">
      <c r="B35" s="21"/>
      <c r="C35" s="59" t="s">
        <v>406</v>
      </c>
      <c r="D35" s="58"/>
      <c r="E35" s="58" t="s">
        <v>408</v>
      </c>
      <c r="F35" s="103"/>
    </row>
    <row r="36" spans="2:6" ht="12" customHeight="1" x14ac:dyDescent="0.2">
      <c r="B36" s="21"/>
      <c r="C36" s="59" t="s">
        <v>407</v>
      </c>
      <c r="D36" s="70" t="s">
        <v>380</v>
      </c>
      <c r="E36" s="71" t="s">
        <v>381</v>
      </c>
      <c r="F36" s="102"/>
    </row>
    <row r="37" spans="2:6" x14ac:dyDescent="0.2">
      <c r="B37" s="67"/>
      <c r="C37" s="67"/>
      <c r="D37" s="90"/>
      <c r="E37" s="90"/>
      <c r="F37" s="90"/>
    </row>
    <row r="38" spans="2:6" x14ac:dyDescent="0.2">
      <c r="B38" s="56"/>
      <c r="C38" s="89" t="s">
        <v>419</v>
      </c>
      <c r="D38" s="18"/>
      <c r="E38" s="19"/>
      <c r="F38" s="104"/>
    </row>
    <row r="39" spans="2:6" x14ac:dyDescent="0.2">
      <c r="B39" s="2"/>
      <c r="C39" s="59" t="s">
        <v>409</v>
      </c>
      <c r="D39" s="58"/>
      <c r="E39" s="58" t="s">
        <v>405</v>
      </c>
      <c r="F39" s="58"/>
    </row>
    <row r="40" spans="2:6" x14ac:dyDescent="0.2">
      <c r="B40" s="21"/>
      <c r="C40" s="59" t="s">
        <v>410</v>
      </c>
      <c r="D40" s="70" t="s">
        <v>380</v>
      </c>
      <c r="E40" s="71" t="s">
        <v>381</v>
      </c>
      <c r="F40" s="72"/>
    </row>
    <row r="41" spans="2:6" x14ac:dyDescent="0.2">
      <c r="B41" s="21"/>
      <c r="C41" s="59"/>
      <c r="D41" s="63"/>
      <c r="E41" s="60"/>
      <c r="F41" s="60"/>
    </row>
    <row r="42" spans="2:6" x14ac:dyDescent="0.2">
      <c r="B42" s="21"/>
      <c r="C42" s="59" t="s">
        <v>420</v>
      </c>
      <c r="D42" s="58"/>
      <c r="E42" s="58" t="s">
        <v>421</v>
      </c>
      <c r="F42" s="103"/>
    </row>
    <row r="43" spans="2:6" x14ac:dyDescent="0.2">
      <c r="B43" s="21"/>
      <c r="C43" s="59"/>
      <c r="D43" s="70" t="s">
        <v>380</v>
      </c>
      <c r="E43" s="71" t="s">
        <v>381</v>
      </c>
      <c r="F43" s="102"/>
    </row>
  </sheetData>
  <mergeCells count="17">
    <mergeCell ref="C29:E29"/>
    <mergeCell ref="C11:F11"/>
    <mergeCell ref="C13:F13"/>
    <mergeCell ref="B18:F18"/>
    <mergeCell ref="B20:F20"/>
    <mergeCell ref="B22:F22"/>
    <mergeCell ref="C24:E24"/>
    <mergeCell ref="C25:E25"/>
    <mergeCell ref="C26:E26"/>
    <mergeCell ref="C27:E27"/>
    <mergeCell ref="C28:E28"/>
    <mergeCell ref="B8:E8"/>
    <mergeCell ref="B2:C2"/>
    <mergeCell ref="D3:F3"/>
    <mergeCell ref="B4:F4"/>
    <mergeCell ref="B5:E5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43"/>
  <sheetViews>
    <sheetView showGridLines="0" topLeftCell="B1" zoomScale="115" zoomScaleNormal="115" workbookViewId="0">
      <selection activeCell="B20" sqref="B20:F20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356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9.25" customHeight="1" x14ac:dyDescent="0.2">
      <c r="B7" s="130" t="s">
        <v>398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6.899999999999999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24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107</v>
      </c>
      <c r="C15" s="23"/>
      <c r="D15" s="23"/>
      <c r="E15" s="23"/>
      <c r="F15" s="23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34" t="s">
        <v>108</v>
      </c>
      <c r="C18" s="135"/>
      <c r="D18" s="135"/>
      <c r="E18" s="135"/>
      <c r="F18" s="135"/>
    </row>
    <row r="19" spans="2:6" ht="63.75" x14ac:dyDescent="0.2">
      <c r="B19" s="26">
        <v>1</v>
      </c>
      <c r="C19" s="27" t="s">
        <v>109</v>
      </c>
      <c r="D19" s="28" t="s">
        <v>362</v>
      </c>
      <c r="E19" s="29" t="s">
        <v>110</v>
      </c>
      <c r="F19" s="30">
        <v>953.48800000000006</v>
      </c>
    </row>
    <row r="20" spans="2:6" ht="21" customHeight="1" x14ac:dyDescent="0.2">
      <c r="B20" s="142" t="s">
        <v>111</v>
      </c>
      <c r="C20" s="143"/>
      <c r="D20" s="143"/>
      <c r="E20" s="143"/>
      <c r="F20" s="143"/>
    </row>
    <row r="21" spans="2:6" ht="63.75" x14ac:dyDescent="0.2">
      <c r="B21" s="26">
        <v>2</v>
      </c>
      <c r="C21" s="27" t="s">
        <v>112</v>
      </c>
      <c r="D21" s="28" t="s">
        <v>361</v>
      </c>
      <c r="E21" s="29" t="s">
        <v>113</v>
      </c>
      <c r="F21" s="30">
        <v>56.456000000000003</v>
      </c>
    </row>
    <row r="22" spans="2:6" ht="21" customHeight="1" x14ac:dyDescent="0.2">
      <c r="B22" s="134" t="s">
        <v>114</v>
      </c>
      <c r="C22" s="135"/>
      <c r="D22" s="135"/>
      <c r="E22" s="135"/>
      <c r="F22" s="135"/>
    </row>
    <row r="23" spans="2:6" ht="63.75" x14ac:dyDescent="0.2">
      <c r="B23" s="26">
        <v>3</v>
      </c>
      <c r="C23" s="27" t="s">
        <v>115</v>
      </c>
      <c r="D23" s="28" t="s">
        <v>363</v>
      </c>
      <c r="E23" s="29" t="s">
        <v>116</v>
      </c>
      <c r="F23" s="30">
        <v>10.773</v>
      </c>
    </row>
    <row r="24" spans="2:6" ht="15" x14ac:dyDescent="0.2">
      <c r="B24" s="26"/>
      <c r="C24" s="136" t="s">
        <v>71</v>
      </c>
      <c r="D24" s="137"/>
      <c r="E24" s="137"/>
      <c r="F24" s="31"/>
    </row>
    <row r="25" spans="2:6" ht="15" x14ac:dyDescent="0.2">
      <c r="B25" s="26"/>
      <c r="C25" s="138" t="s">
        <v>117</v>
      </c>
      <c r="D25" s="139"/>
      <c r="E25" s="139"/>
      <c r="F25" s="30" t="s">
        <v>118</v>
      </c>
    </row>
    <row r="26" spans="2:6" ht="15" x14ac:dyDescent="0.2">
      <c r="B26" s="26"/>
      <c r="C26" s="138" t="s">
        <v>119</v>
      </c>
      <c r="D26" s="139"/>
      <c r="E26" s="139"/>
      <c r="F26" s="30">
        <v>263.08499999999998</v>
      </c>
    </row>
    <row r="27" spans="2:6" ht="15" x14ac:dyDescent="0.2">
      <c r="B27" s="26"/>
      <c r="C27" s="138" t="s">
        <v>120</v>
      </c>
      <c r="D27" s="139"/>
      <c r="E27" s="139"/>
      <c r="F27" s="30">
        <v>50.201999999999998</v>
      </c>
    </row>
    <row r="28" spans="2:6" ht="15" x14ac:dyDescent="0.2">
      <c r="B28" s="26"/>
      <c r="C28" s="138" t="s">
        <v>77</v>
      </c>
      <c r="D28" s="139"/>
      <c r="E28" s="139"/>
      <c r="F28" s="30" t="s">
        <v>121</v>
      </c>
    </row>
    <row r="29" spans="2:6" ht="15" x14ac:dyDescent="0.2">
      <c r="B29" s="32"/>
      <c r="C29" s="131" t="s">
        <v>79</v>
      </c>
      <c r="D29" s="132"/>
      <c r="E29" s="132"/>
      <c r="F29" s="33">
        <v>4756.5410000000002</v>
      </c>
    </row>
    <row r="30" spans="2:6" x14ac:dyDescent="0.2">
      <c r="B30" s="85"/>
      <c r="C30" s="86"/>
      <c r="D30" s="88"/>
      <c r="E30" s="88"/>
      <c r="F30" s="87"/>
    </row>
    <row r="31" spans="2:6" x14ac:dyDescent="0.2">
      <c r="B31" s="67"/>
      <c r="C31" s="89" t="s">
        <v>416</v>
      </c>
      <c r="D31" s="90"/>
      <c r="E31" s="90"/>
      <c r="F31" s="90"/>
    </row>
    <row r="32" spans="2:6" x14ac:dyDescent="0.2">
      <c r="B32" s="21"/>
      <c r="C32" s="59" t="s">
        <v>417</v>
      </c>
      <c r="D32" s="57"/>
      <c r="E32" s="57" t="s">
        <v>418</v>
      </c>
      <c r="F32" s="59"/>
    </row>
    <row r="33" spans="2:6" x14ac:dyDescent="0.2">
      <c r="B33" s="21"/>
      <c r="C33" s="59"/>
      <c r="D33" s="70" t="s">
        <v>380</v>
      </c>
      <c r="E33" s="71" t="s">
        <v>381</v>
      </c>
      <c r="F33" s="59"/>
    </row>
    <row r="34" spans="2:6" x14ac:dyDescent="0.2">
      <c r="B34" s="67"/>
      <c r="C34" s="67"/>
      <c r="D34" s="90"/>
      <c r="E34" s="90"/>
      <c r="F34" s="90"/>
    </row>
    <row r="35" spans="2:6" x14ac:dyDescent="0.2">
      <c r="B35" s="21"/>
      <c r="C35" s="59" t="s">
        <v>406</v>
      </c>
      <c r="D35" s="57"/>
      <c r="E35" s="57" t="s">
        <v>408</v>
      </c>
      <c r="F35" s="59"/>
    </row>
    <row r="36" spans="2:6" ht="12.75" customHeight="1" x14ac:dyDescent="0.2">
      <c r="B36" s="21"/>
      <c r="C36" s="59" t="s">
        <v>407</v>
      </c>
      <c r="D36" s="70" t="s">
        <v>380</v>
      </c>
      <c r="E36" s="71" t="s">
        <v>381</v>
      </c>
      <c r="F36" s="59"/>
    </row>
    <row r="37" spans="2:6" x14ac:dyDescent="0.2">
      <c r="B37" s="67"/>
      <c r="C37" s="67"/>
      <c r="D37" s="90"/>
      <c r="E37" s="90"/>
      <c r="F37" s="90"/>
    </row>
    <row r="38" spans="2:6" x14ac:dyDescent="0.2">
      <c r="B38" s="56"/>
      <c r="C38" s="89" t="s">
        <v>419</v>
      </c>
      <c r="D38" s="18"/>
      <c r="E38" s="19"/>
      <c r="F38" s="34"/>
    </row>
    <row r="39" spans="2:6" x14ac:dyDescent="0.2">
      <c r="B39" s="2"/>
      <c r="C39" s="59" t="s">
        <v>409</v>
      </c>
      <c r="D39" s="57"/>
      <c r="E39" s="57" t="s">
        <v>405</v>
      </c>
      <c r="F39" s="58"/>
    </row>
    <row r="40" spans="2:6" x14ac:dyDescent="0.2">
      <c r="B40" s="21"/>
      <c r="C40" s="59" t="s">
        <v>410</v>
      </c>
      <c r="D40" s="70" t="s">
        <v>380</v>
      </c>
      <c r="E40" s="71" t="s">
        <v>381</v>
      </c>
      <c r="F40" s="60"/>
    </row>
    <row r="41" spans="2:6" x14ac:dyDescent="0.2">
      <c r="B41" s="21"/>
      <c r="C41" s="59"/>
      <c r="D41" s="63"/>
      <c r="E41" s="60"/>
      <c r="F41" s="60"/>
    </row>
    <row r="42" spans="2:6" x14ac:dyDescent="0.2">
      <c r="B42" s="21"/>
      <c r="C42" s="59" t="s">
        <v>420</v>
      </c>
      <c r="D42" s="57"/>
      <c r="E42" s="57" t="s">
        <v>421</v>
      </c>
      <c r="F42" s="59"/>
    </row>
    <row r="43" spans="2:6" x14ac:dyDescent="0.2">
      <c r="B43" s="21"/>
      <c r="C43" s="59"/>
      <c r="D43" s="70" t="s">
        <v>380</v>
      </c>
      <c r="E43" s="71" t="s">
        <v>381</v>
      </c>
      <c r="F43" s="59"/>
    </row>
  </sheetData>
  <mergeCells count="17">
    <mergeCell ref="C29:E29"/>
    <mergeCell ref="C11:F11"/>
    <mergeCell ref="C13:F13"/>
    <mergeCell ref="B18:F18"/>
    <mergeCell ref="B20:F20"/>
    <mergeCell ref="B22:F22"/>
    <mergeCell ref="C24:E24"/>
    <mergeCell ref="C25:E25"/>
    <mergeCell ref="C26:E26"/>
    <mergeCell ref="C27:E27"/>
    <mergeCell ref="C28:E28"/>
    <mergeCell ref="B8:E8"/>
    <mergeCell ref="B2:C2"/>
    <mergeCell ref="D3:F3"/>
    <mergeCell ref="B4:F4"/>
    <mergeCell ref="B5:E5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F37"/>
  <sheetViews>
    <sheetView showGridLines="0" topLeftCell="B7" zoomScaleNormal="100" workbookViewId="0">
      <selection activeCell="K16" sqref="K16"/>
    </sheetView>
  </sheetViews>
  <sheetFormatPr defaultColWidth="8.85546875" defaultRowHeight="12.75" outlineLevelRow="1" x14ac:dyDescent="0.2"/>
  <cols>
    <col min="1" max="1" width="0" style="10" hidden="1" customWidth="1"/>
    <col min="2" max="2" width="4.28515625" style="10" customWidth="1"/>
    <col min="3" max="3" width="43.42578125" style="10" customWidth="1"/>
    <col min="4" max="4" width="46" style="10" customWidth="1"/>
    <col min="5" max="5" width="34.7109375" style="10" customWidth="1"/>
    <col min="6" max="6" width="12.7109375" style="10" customWidth="1"/>
    <col min="7" max="10" width="8.85546875" style="10"/>
    <col min="11" max="11" width="16" style="10" customWidth="1"/>
    <col min="12" max="16384" width="8.85546875" style="10"/>
  </cols>
  <sheetData>
    <row r="1" spans="2:6" x14ac:dyDescent="0.2">
      <c r="B1" s="15"/>
      <c r="C1" s="15"/>
      <c r="D1" s="15"/>
      <c r="E1" s="9" t="s">
        <v>0</v>
      </c>
    </row>
    <row r="2" spans="2:6" ht="14.45" customHeight="1" x14ac:dyDescent="0.2">
      <c r="B2" s="125" t="s">
        <v>5</v>
      </c>
      <c r="C2" s="125"/>
      <c r="D2" s="11"/>
      <c r="E2" s="11"/>
      <c r="F2" s="17"/>
    </row>
    <row r="3" spans="2:6" ht="18" customHeight="1" x14ac:dyDescent="0.2">
      <c r="B3" s="23"/>
      <c r="C3" s="23"/>
      <c r="D3" s="126" t="s">
        <v>4</v>
      </c>
      <c r="E3" s="126"/>
      <c r="F3" s="127"/>
    </row>
    <row r="4" spans="2:6" ht="24.6" customHeight="1" x14ac:dyDescent="0.2">
      <c r="B4" s="128" t="s">
        <v>355</v>
      </c>
      <c r="C4" s="128"/>
      <c r="D4" s="128"/>
      <c r="E4" s="128"/>
      <c r="F4" s="128"/>
    </row>
    <row r="5" spans="2:6" ht="20.45" customHeight="1" x14ac:dyDescent="0.2">
      <c r="B5" s="129" t="s">
        <v>1</v>
      </c>
      <c r="C5" s="129"/>
      <c r="D5" s="129"/>
      <c r="E5" s="129"/>
      <c r="F5" s="13"/>
    </row>
    <row r="6" spans="2:6" ht="5.45" customHeight="1" x14ac:dyDescent="0.2">
      <c r="B6" s="2"/>
      <c r="C6" s="2"/>
      <c r="D6" s="2"/>
      <c r="E6" s="2"/>
      <c r="F6" s="2"/>
    </row>
    <row r="7" spans="2:6" ht="27.75" customHeight="1" x14ac:dyDescent="0.2">
      <c r="B7" s="130" t="s">
        <v>397</v>
      </c>
      <c r="C7" s="130"/>
      <c r="D7" s="130"/>
      <c r="E7" s="130"/>
      <c r="F7" s="130"/>
    </row>
    <row r="8" spans="2:6" ht="19.149999999999999" customHeight="1" x14ac:dyDescent="0.2">
      <c r="B8" s="124" t="s">
        <v>6</v>
      </c>
      <c r="C8" s="124"/>
      <c r="D8" s="124"/>
      <c r="E8" s="124"/>
      <c r="F8" s="16"/>
    </row>
    <row r="9" spans="2:6" x14ac:dyDescent="0.2">
      <c r="B9" s="2"/>
      <c r="C9" s="2"/>
      <c r="D9" s="2"/>
      <c r="E9" s="2"/>
      <c r="F9" s="2"/>
    </row>
    <row r="10" spans="2:6" ht="17.45" customHeight="1" x14ac:dyDescent="0.2">
      <c r="B10" s="3" t="s">
        <v>7</v>
      </c>
      <c r="C10" s="2"/>
      <c r="D10" s="1"/>
      <c r="E10" s="1"/>
      <c r="F10" s="1"/>
    </row>
    <row r="11" spans="2:6" ht="10.5" customHeight="1" x14ac:dyDescent="0.2">
      <c r="B11" s="12"/>
      <c r="C11" s="133"/>
      <c r="D11" s="133"/>
      <c r="E11" s="133"/>
      <c r="F11" s="133"/>
    </row>
    <row r="12" spans="2:6" ht="25.15" customHeight="1" x14ac:dyDescent="0.2">
      <c r="B12" s="13" t="s">
        <v>9</v>
      </c>
      <c r="C12" s="2"/>
      <c r="D12" s="4"/>
      <c r="E12" s="4"/>
      <c r="F12" s="4"/>
    </row>
    <row r="13" spans="2:6" ht="13.5" customHeight="1" x14ac:dyDescent="0.2">
      <c r="C13" s="133"/>
      <c r="D13" s="133"/>
      <c r="E13" s="133"/>
      <c r="F13" s="133"/>
    </row>
    <row r="14" spans="2:6" ht="14.25" customHeight="1" x14ac:dyDescent="0.2">
      <c r="C14" s="23"/>
      <c r="D14" s="23"/>
      <c r="E14" s="23"/>
      <c r="F14" s="23"/>
    </row>
    <row r="15" spans="2:6" ht="16.5" customHeight="1" outlineLevel="1" x14ac:dyDescent="0.2">
      <c r="B15" s="22" t="s">
        <v>122</v>
      </c>
      <c r="C15" s="23"/>
      <c r="D15" s="23"/>
      <c r="E15" s="23"/>
      <c r="F15" s="23"/>
    </row>
    <row r="16" spans="2:6" ht="79.900000000000006" customHeight="1" x14ac:dyDescent="0.2">
      <c r="B16" s="8" t="s">
        <v>2</v>
      </c>
      <c r="C16" s="14" t="s">
        <v>3</v>
      </c>
      <c r="D16" s="14" t="s">
        <v>8</v>
      </c>
      <c r="E16" s="20" t="s">
        <v>11</v>
      </c>
      <c r="F16" s="20" t="s">
        <v>12</v>
      </c>
    </row>
    <row r="17" spans="2:6" x14ac:dyDescent="0.2">
      <c r="B17" s="24">
        <v>1</v>
      </c>
      <c r="C17" s="25">
        <v>2</v>
      </c>
      <c r="D17" s="25">
        <v>3</v>
      </c>
      <c r="E17" s="24">
        <v>4</v>
      </c>
      <c r="F17" s="24">
        <v>5</v>
      </c>
    </row>
    <row r="18" spans="2:6" ht="21" customHeight="1" x14ac:dyDescent="0.2">
      <c r="B18" s="142" t="s">
        <v>123</v>
      </c>
      <c r="C18" s="143"/>
      <c r="D18" s="143"/>
      <c r="E18" s="143"/>
      <c r="F18" s="143"/>
    </row>
    <row r="19" spans="2:6" ht="127.5" customHeight="1" x14ac:dyDescent="0.2">
      <c r="B19" s="32">
        <v>1</v>
      </c>
      <c r="C19" s="92" t="s">
        <v>124</v>
      </c>
      <c r="D19" s="93" t="s">
        <v>360</v>
      </c>
      <c r="E19" s="94" t="s">
        <v>125</v>
      </c>
      <c r="F19" s="95">
        <v>101.07</v>
      </c>
    </row>
    <row r="20" spans="2:6" ht="15" x14ac:dyDescent="0.2">
      <c r="B20" s="26"/>
      <c r="C20" s="136" t="s">
        <v>71</v>
      </c>
      <c r="D20" s="137"/>
      <c r="E20" s="137"/>
      <c r="F20" s="31"/>
    </row>
    <row r="21" spans="2:6" ht="15" x14ac:dyDescent="0.2">
      <c r="B21" s="26"/>
      <c r="C21" s="138" t="s">
        <v>126</v>
      </c>
      <c r="D21" s="139"/>
      <c r="E21" s="139"/>
      <c r="F21" s="30">
        <v>101.07</v>
      </c>
    </row>
    <row r="22" spans="2:6" ht="15" x14ac:dyDescent="0.2">
      <c r="B22" s="26"/>
      <c r="C22" s="138" t="s">
        <v>127</v>
      </c>
      <c r="D22" s="139"/>
      <c r="E22" s="139"/>
      <c r="F22" s="30">
        <v>577.11</v>
      </c>
    </row>
    <row r="23" spans="2:6" ht="15" x14ac:dyDescent="0.2">
      <c r="B23" s="32"/>
      <c r="C23" s="131" t="s">
        <v>79</v>
      </c>
      <c r="D23" s="132"/>
      <c r="E23" s="132"/>
      <c r="F23" s="33">
        <v>577.11</v>
      </c>
    </row>
    <row r="24" spans="2:6" x14ac:dyDescent="0.2">
      <c r="B24" s="85"/>
      <c r="C24" s="86"/>
      <c r="D24" s="88"/>
      <c r="E24" s="88"/>
      <c r="F24" s="87"/>
    </row>
    <row r="25" spans="2:6" x14ac:dyDescent="0.2">
      <c r="B25" s="67"/>
      <c r="C25" s="89" t="s">
        <v>416</v>
      </c>
      <c r="D25" s="90"/>
      <c r="E25" s="90"/>
      <c r="F25" s="90"/>
    </row>
    <row r="26" spans="2:6" x14ac:dyDescent="0.2">
      <c r="B26" s="21"/>
      <c r="C26" s="59" t="s">
        <v>417</v>
      </c>
      <c r="D26" s="57"/>
      <c r="E26" s="57" t="s">
        <v>418</v>
      </c>
      <c r="F26" s="59"/>
    </row>
    <row r="27" spans="2:6" x14ac:dyDescent="0.2">
      <c r="B27" s="21"/>
      <c r="C27" s="59"/>
      <c r="D27" s="70" t="s">
        <v>380</v>
      </c>
      <c r="E27" s="71" t="s">
        <v>381</v>
      </c>
      <c r="F27" s="59"/>
    </row>
    <row r="28" spans="2:6" x14ac:dyDescent="0.2">
      <c r="B28" s="67"/>
      <c r="C28" s="67"/>
      <c r="D28" s="90"/>
      <c r="E28" s="90"/>
      <c r="F28" s="90"/>
    </row>
    <row r="29" spans="2:6" ht="16.5" customHeight="1" x14ac:dyDescent="0.2">
      <c r="B29" s="21"/>
      <c r="C29" s="59" t="s">
        <v>406</v>
      </c>
      <c r="D29" s="57"/>
      <c r="E29" s="57" t="s">
        <v>408</v>
      </c>
      <c r="F29" s="59"/>
    </row>
    <row r="30" spans="2:6" x14ac:dyDescent="0.2">
      <c r="B30" s="21"/>
      <c r="C30" s="59" t="s">
        <v>407</v>
      </c>
      <c r="D30" s="70" t="s">
        <v>380</v>
      </c>
      <c r="E30" s="71" t="s">
        <v>381</v>
      </c>
      <c r="F30" s="59"/>
    </row>
    <row r="31" spans="2:6" x14ac:dyDescent="0.2">
      <c r="B31" s="67"/>
      <c r="C31" s="67"/>
      <c r="D31" s="90"/>
      <c r="E31" s="90"/>
      <c r="F31" s="90"/>
    </row>
    <row r="32" spans="2:6" x14ac:dyDescent="0.2">
      <c r="B32" s="56"/>
      <c r="C32" s="89" t="s">
        <v>419</v>
      </c>
      <c r="D32" s="18"/>
      <c r="E32" s="19"/>
      <c r="F32" s="34"/>
    </row>
    <row r="33" spans="2:6" x14ac:dyDescent="0.2">
      <c r="B33" s="2"/>
      <c r="C33" s="59" t="s">
        <v>409</v>
      </c>
      <c r="D33" s="57"/>
      <c r="E33" s="57" t="s">
        <v>405</v>
      </c>
      <c r="F33" s="58"/>
    </row>
    <row r="34" spans="2:6" x14ac:dyDescent="0.2">
      <c r="B34" s="21"/>
      <c r="C34" s="59" t="s">
        <v>410</v>
      </c>
      <c r="D34" s="70" t="s">
        <v>380</v>
      </c>
      <c r="E34" s="71" t="s">
        <v>381</v>
      </c>
      <c r="F34" s="60"/>
    </row>
    <row r="35" spans="2:6" x14ac:dyDescent="0.2">
      <c r="B35" s="21"/>
      <c r="C35" s="59"/>
      <c r="D35" s="63"/>
      <c r="E35" s="60"/>
      <c r="F35" s="60"/>
    </row>
    <row r="36" spans="2:6" x14ac:dyDescent="0.2">
      <c r="B36" s="21"/>
      <c r="C36" s="59" t="s">
        <v>420</v>
      </c>
      <c r="D36" s="57"/>
      <c r="E36" s="57" t="s">
        <v>421</v>
      </c>
      <c r="F36" s="59"/>
    </row>
    <row r="37" spans="2:6" x14ac:dyDescent="0.2">
      <c r="B37" s="21"/>
      <c r="C37" s="59"/>
      <c r="D37" s="70" t="s">
        <v>380</v>
      </c>
      <c r="E37" s="71" t="s">
        <v>381</v>
      </c>
      <c r="F37" s="59"/>
    </row>
  </sheetData>
  <mergeCells count="13">
    <mergeCell ref="C22:E22"/>
    <mergeCell ref="C23:E23"/>
    <mergeCell ref="C11:F11"/>
    <mergeCell ref="C13:F13"/>
    <mergeCell ref="B18:F18"/>
    <mergeCell ref="C20:E20"/>
    <mergeCell ref="C21:E21"/>
    <mergeCell ref="B8:E8"/>
    <mergeCell ref="B2:C2"/>
    <mergeCell ref="D3:F3"/>
    <mergeCell ref="B4:F4"/>
    <mergeCell ref="B5:E5"/>
    <mergeCell ref="B7:F7"/>
  </mergeCells>
  <pageMargins left="0.35433070866141736" right="0.23622047244094491" top="0.74803149606299213" bottom="0.74803149606299213" header="0.31496062992125984" footer="0.31496062992125984"/>
  <pageSetup paperSize="9" fitToHeight="0" orientation="landscape" r:id="rId1"/>
  <headerFooter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Сводная смета ПИР</vt:lpstr>
      <vt:lpstr>01 гедезия</vt:lpstr>
      <vt:lpstr>02 геология</vt:lpstr>
      <vt:lpstr>03 гидромет</vt:lpstr>
      <vt:lpstr>04 экология</vt:lpstr>
      <vt:lpstr>05 ДПТ</vt:lpstr>
      <vt:lpstr>06 ПД</vt:lpstr>
      <vt:lpstr>07 РД</vt:lpstr>
      <vt:lpstr>08 экспертиза</vt:lpstr>
      <vt:lpstr>09 Укрупненка </vt:lpstr>
      <vt:lpstr>'01 гедезия'!Заголовки_для_печати</vt:lpstr>
      <vt:lpstr>'02 геология'!Заголовки_для_печати</vt:lpstr>
      <vt:lpstr>'03 гидромет'!Заголовки_для_печати</vt:lpstr>
      <vt:lpstr>'04 экология'!Заголовки_для_печати</vt:lpstr>
      <vt:lpstr>'05 ДПТ'!Заголовки_для_печати</vt:lpstr>
      <vt:lpstr>'06 ПД'!Заголовки_для_печати</vt:lpstr>
      <vt:lpstr>'07 РД'!Заголовки_для_печати</vt:lpstr>
      <vt:lpstr>'08 экспертиза'!Заголовки_для_печати</vt:lpstr>
      <vt:lpstr>'09 Укрупненка '!Заголовки_для_печати</vt:lpstr>
      <vt:lpstr>'Сводная смета ПИР'!Область_печати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smety2</cp:lastModifiedBy>
  <cp:lastPrinted>2021-10-20T06:53:45Z</cp:lastPrinted>
  <dcterms:created xsi:type="dcterms:W3CDTF">2014-05-08T09:51:02Z</dcterms:created>
  <dcterms:modified xsi:type="dcterms:W3CDTF">2021-10-20T07:03:12Z</dcterms:modified>
</cp:coreProperties>
</file>